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uong\Downloads\"/>
    </mc:Choice>
  </mc:AlternateContent>
  <bookViews>
    <workbookView xWindow="0" yWindow="0" windowWidth="20400" windowHeight="7665" tabRatio="774" activeTab="2"/>
  </bookViews>
  <sheets>
    <sheet name="SX NN" sheetId="12" r:id="rId1"/>
    <sheet name="IIP" sheetId="19" r:id="rId2"/>
    <sheet name="SPCN" sheetId="21" r:id="rId3"/>
    <sheet name="Vốn đầu tư" sheetId="9" r:id="rId4"/>
    <sheet name="DT bán lẻ" sheetId="20" r:id="rId5"/>
    <sheet name="DT lưu trú, ăn uống" sheetId="24" r:id="rId6"/>
    <sheet name="CPI " sheetId="43" r:id="rId7"/>
    <sheet name="VT hành khách" sheetId="45" r:id="rId8"/>
    <sheet name="DT vận tải" sheetId="44" r:id="rId9"/>
    <sheet name="VT hàng hóa" sheetId="46" r:id="rId10"/>
    <sheet name="TT-AT XH" sheetId="50" r:id="rId11"/>
  </sheets>
  <calcPr calcId="162913"/>
</workbook>
</file>

<file path=xl/calcChain.xml><?xml version="1.0" encoding="utf-8"?>
<calcChain xmlns="http://schemas.openxmlformats.org/spreadsheetml/2006/main">
  <c r="E22" i="50" l="1"/>
  <c r="E19" i="50"/>
  <c r="E20" i="12"/>
  <c r="E13" i="12"/>
  <c r="E10" i="12"/>
  <c r="E9" i="12"/>
  <c r="E6" i="12" l="1"/>
  <c r="D8" i="20" l="1"/>
  <c r="G11" i="46"/>
  <c r="G6" i="46"/>
  <c r="E23" i="12" l="1"/>
  <c r="H16" i="44" l="1"/>
  <c r="I16" i="44"/>
  <c r="G17" i="44"/>
  <c r="F17" i="44"/>
  <c r="C17" i="44"/>
  <c r="B8" i="24"/>
  <c r="C8" i="24"/>
  <c r="D8" i="24"/>
  <c r="G14" i="50" l="1"/>
  <c r="G10" i="50"/>
  <c r="C14" i="50"/>
  <c r="C10" i="50"/>
  <c r="G6" i="50"/>
  <c r="C6" i="50"/>
  <c r="E14" i="50" l="1"/>
  <c r="E10" i="50"/>
  <c r="E6" i="50"/>
  <c r="H14" i="50"/>
  <c r="H10" i="50"/>
  <c r="H6" i="50"/>
  <c r="D10" i="50"/>
  <c r="D6" i="50"/>
  <c r="D14" i="50"/>
  <c r="F22" i="50"/>
  <c r="F14" i="50" l="1"/>
  <c r="F10" i="50"/>
  <c r="F6" i="50"/>
  <c r="F19" i="50"/>
  <c r="E11" i="50"/>
  <c r="E15" i="50"/>
  <c r="E7" i="50"/>
  <c r="F7" i="50"/>
  <c r="F15" i="50"/>
  <c r="F11" i="50"/>
  <c r="I11" i="44" l="1"/>
  <c r="H5" i="46" l="1"/>
  <c r="G12" i="44"/>
  <c r="G7" i="44"/>
  <c r="I6" i="44"/>
  <c r="I5" i="44" l="1"/>
  <c r="H11" i="44"/>
  <c r="F7" i="44"/>
  <c r="G10" i="45" l="1"/>
  <c r="G5" i="45"/>
  <c r="E8" i="24"/>
  <c r="C8" i="20"/>
  <c r="F11" i="46"/>
  <c r="F6" i="46"/>
  <c r="H10" i="46"/>
  <c r="D10" i="46"/>
  <c r="E10" i="46"/>
  <c r="G10" i="46" s="1"/>
  <c r="C13" i="46"/>
  <c r="C11" i="46"/>
  <c r="D5" i="46"/>
  <c r="F5" i="46" s="1"/>
  <c r="E5" i="46"/>
  <c r="G5" i="46" s="1"/>
  <c r="C8" i="46"/>
  <c r="C6" i="46"/>
  <c r="F11" i="45"/>
  <c r="H10" i="45"/>
  <c r="H5" i="45"/>
  <c r="F6" i="45"/>
  <c r="E10" i="45"/>
  <c r="D10" i="45"/>
  <c r="C11" i="45"/>
  <c r="C10" i="45" s="1"/>
  <c r="C6" i="45"/>
  <c r="E5" i="45"/>
  <c r="D5" i="45"/>
  <c r="F12" i="44"/>
  <c r="H6" i="44"/>
  <c r="D16" i="44"/>
  <c r="E16" i="44"/>
  <c r="G16" i="44" s="1"/>
  <c r="D11" i="44"/>
  <c r="F11" i="44" s="1"/>
  <c r="E11" i="44"/>
  <c r="G11" i="44" s="1"/>
  <c r="D6" i="44"/>
  <c r="E6" i="44"/>
  <c r="G6" i="44" s="1"/>
  <c r="C16" i="44"/>
  <c r="C14" i="44"/>
  <c r="C12" i="44"/>
  <c r="C7" i="44"/>
  <c r="C6" i="44" s="1"/>
  <c r="F8" i="24"/>
  <c r="E8" i="20"/>
  <c r="C6" i="21"/>
  <c r="C7" i="21"/>
  <c r="C8" i="21"/>
  <c r="C9" i="21"/>
  <c r="C10" i="21"/>
  <c r="C11" i="21"/>
  <c r="C12" i="21"/>
  <c r="C13" i="21"/>
  <c r="C14" i="21"/>
  <c r="C15" i="21"/>
  <c r="C16" i="21"/>
  <c r="C17" i="21"/>
  <c r="C18" i="21"/>
  <c r="C19" i="21"/>
  <c r="C20" i="21"/>
  <c r="C21" i="21"/>
  <c r="C5" i="21"/>
  <c r="E32" i="12"/>
  <c r="E33" i="12"/>
  <c r="E26" i="12"/>
  <c r="E27" i="12"/>
  <c r="E28" i="12"/>
  <c r="E29" i="12"/>
  <c r="E30" i="12"/>
  <c r="F10" i="45" l="1"/>
  <c r="H5" i="44"/>
  <c r="F10" i="46"/>
  <c r="C10" i="46"/>
  <c r="D5" i="44"/>
  <c r="C5" i="46"/>
  <c r="F5" i="45"/>
  <c r="F16" i="44"/>
  <c r="F6" i="44"/>
  <c r="C11" i="44"/>
  <c r="C5" i="44" s="1"/>
  <c r="C5" i="45"/>
  <c r="E5" i="44"/>
  <c r="G5" i="44" s="1"/>
  <c r="F5" i="44" l="1"/>
</calcChain>
</file>

<file path=xl/sharedStrings.xml><?xml version="1.0" encoding="utf-8"?>
<sst xmlns="http://schemas.openxmlformats.org/spreadsheetml/2006/main" count="303" uniqueCount="229">
  <si>
    <t>Tổng số</t>
  </si>
  <si>
    <t>TỔNG SỐ</t>
  </si>
  <si>
    <t xml:space="preserve">Tổng số </t>
  </si>
  <si>
    <t>Phân theo loại hình kinh tế</t>
  </si>
  <si>
    <t>Nhà nước</t>
  </si>
  <si>
    <t>Ngoài Nhà nước</t>
  </si>
  <si>
    <t>Ngô</t>
  </si>
  <si>
    <t>Đơn vị tính: %</t>
  </si>
  <si>
    <t>Khu vực có vốn đầu tư nước ngoài</t>
  </si>
  <si>
    <t>Phân theo nhóm hàng</t>
  </si>
  <si>
    <t>Hàng ăn và dịch vụ ăn uống</t>
  </si>
  <si>
    <t>Lương thực</t>
  </si>
  <si>
    <t>Thực phẩm</t>
  </si>
  <si>
    <t>Ăn uống ngoài gia đình</t>
  </si>
  <si>
    <t>Đồ uống và thuốc lá</t>
  </si>
  <si>
    <t>May mặc, giày dép và mũ nón</t>
  </si>
  <si>
    <t>Nhà ở và vật liệu xây dựng</t>
  </si>
  <si>
    <t>Thiết bị và đồ dùng gia đình</t>
  </si>
  <si>
    <t>Thuốc và dịch vụ y tế</t>
  </si>
  <si>
    <t>Giao thông</t>
  </si>
  <si>
    <t>Bưu chính viễn thông</t>
  </si>
  <si>
    <t>Giáo dục</t>
  </si>
  <si>
    <t>Văn hoá, giải trí và du lịch</t>
  </si>
  <si>
    <t>Chỉ số giá tháng báo cáo so với:</t>
  </si>
  <si>
    <t>CHỈ SỐ GIÁ TIÊU DÙNG CHUNG</t>
  </si>
  <si>
    <t xml:space="preserve">Phân theo ngành kinh tế </t>
  </si>
  <si>
    <t>Đồ dùng, dụng cụ trang thiết bị gia đình</t>
  </si>
  <si>
    <t>Lương thực, thực phẩm</t>
  </si>
  <si>
    <t>Hàng may mặc</t>
  </si>
  <si>
    <t xml:space="preserve">Nhà nước </t>
  </si>
  <si>
    <t xml:space="preserve">Ngoài Nhà nước </t>
  </si>
  <si>
    <t>Hoạt động khác</t>
  </si>
  <si>
    <t>Khai khoáng</t>
  </si>
  <si>
    <t>Hàng hóa và dịch vụ khác</t>
  </si>
  <si>
    <t>Sản lượng thu hoạch các loại cây trồng (Tấn)</t>
  </si>
  <si>
    <t xml:space="preserve">Dịch vụ lưu trú </t>
  </si>
  <si>
    <t>Dịch vụ ăn uống</t>
  </si>
  <si>
    <t>Kỳ
báo cáo
 so với
 kỳ trước
(%)</t>
  </si>
  <si>
    <t xml:space="preserve">Ước tính
 kỳ báo cáo </t>
  </si>
  <si>
    <t>Diện tích gieo trồng cây hàng năm (Ha)</t>
  </si>
  <si>
    <t>Các loại cây khác (Ha)</t>
  </si>
  <si>
    <t>Toàn ngành công nghiệp</t>
  </si>
  <si>
    <t>Đơn vị 
tính</t>
  </si>
  <si>
    <t>Thực hiện 
từ đầu năm 
đến kỳ trước
kỳ báo cáo</t>
  </si>
  <si>
    <t>Vốn ngân sách Nhà nước cấp tỉnh</t>
  </si>
  <si>
    <t>Vốn ngân sách Nhà nước cấp xã</t>
  </si>
  <si>
    <t>Vốn ngân sách Nhà nước cấp huyện</t>
  </si>
  <si>
    <t>Vốn cân đối ngân sách tỉnh</t>
  </si>
  <si>
    <t>CHỈ SỐ GIÁ VÀNG</t>
  </si>
  <si>
    <t>CHỈ SỐ GIÁ ĐÔ LA MỸ</t>
  </si>
  <si>
    <t>Vận tải hành khách</t>
  </si>
  <si>
    <t>Vận tải hàng hóa</t>
  </si>
  <si>
    <t>Dịch vụ hỗ trợ vận tải</t>
  </si>
  <si>
    <t>Tai nạn giao thông</t>
  </si>
  <si>
    <t>Cháy, nổ</t>
  </si>
  <si>
    <t>Số vụ tai nạn giao thông (Vụ)</t>
  </si>
  <si>
    <t>Số người chết (Người)</t>
  </si>
  <si>
    <t>Số người bị thương (Người)</t>
  </si>
  <si>
    <t>Số vụ cháy, nổ (Vụ)</t>
  </si>
  <si>
    <t>Tổng giá trị tài sản thiệt hại ước tính (Triệu đồng)</t>
  </si>
  <si>
    <t xml:space="preserve">Ước tính
kỳ báo cáo </t>
  </si>
  <si>
    <t>Các loại cây khác</t>
  </si>
  <si>
    <t>Đường bộ</t>
  </si>
  <si>
    <t>Đường sắt</t>
  </si>
  <si>
    <t>Đường thủy</t>
  </si>
  <si>
    <t>Bốc xếp</t>
  </si>
  <si>
    <t>Kho bãi</t>
  </si>
  <si>
    <t>Đường hàng không</t>
  </si>
  <si>
    <t>Kỳ báo cáo 
so với cùng kỳ
năm trước (%)</t>
  </si>
  <si>
    <t>Sơ bộ kỳ 
báo cáo</t>
  </si>
  <si>
    <t xml:space="preserve">Thực hiện từ đầu năm đến
 kỳ trước kỳ báo cáo </t>
  </si>
  <si>
    <t>Kỳ báo cáo
 so với cùng kỳ năm
 trước (%)</t>
  </si>
  <si>
    <t>Ước tính 
kỳ báo cáo
so với 
kỳ trước</t>
  </si>
  <si>
    <t>Ước tính kỳ báo cáo so với cùng 
kỳ năm trước</t>
  </si>
  <si>
    <t>Kỳ báo cáo 
so với cùng 
kỳ năm 
trước (%)</t>
  </si>
  <si>
    <t>Kỳ báo cáo
so với cùng kỳ năm 
trước (%)</t>
  </si>
  <si>
    <t>Cộng dồn từ đầu năm đến cuối kỳ báo cáo so với cùng kỳ năm trước</t>
  </si>
  <si>
    <t xml:space="preserve">Cộng dồn từ đầu năm đến cuối kỳ 
báo cáo </t>
  </si>
  <si>
    <t>Cộng dồn từ đầu năm đến cuối kỳ báo cáo so với cùng kỳ 
năm trước (%)</t>
  </si>
  <si>
    <t>Cộng dồn từ đầu năm đến cuối kỳ báo cáo so với cùng kỳ năm trước (%)</t>
  </si>
  <si>
    <t>Cộng dồn từ đầu năm đến cuối kỳ báo cáo</t>
  </si>
  <si>
    <t>Cộng dồn từ 
đầu năm đến
 cuối kỳ báo cáo</t>
  </si>
  <si>
    <t>Cộng dồn từ đầu năm đến cuối kỳ báo cáo so với cùng kỳ
năm trước (%)</t>
  </si>
  <si>
    <t xml:space="preserve">Thực hiện
kỳ trước
(Triệu
đồng) </t>
  </si>
  <si>
    <t>Ước tính
kỳ báo cáo
(Triệu
đồng)</t>
  </si>
  <si>
    <t>Cộng dồn 
thực hiện
đến cuối
kỳ báo cáo
(Triệu đồng)</t>
  </si>
  <si>
    <t>Kỳ báo cáo
so với
cùng kỳ
năm trước
(%)</t>
  </si>
  <si>
    <r>
      <t>Đơn vị tính:</t>
    </r>
    <r>
      <rPr>
        <b/>
        <i/>
        <sz val="12"/>
        <rFont val="Times New Roman"/>
        <family val="1"/>
      </rPr>
      <t xml:space="preserve"> </t>
    </r>
    <r>
      <rPr>
        <sz val="12"/>
        <rFont val="Times New Roman"/>
        <family val="1"/>
      </rPr>
      <t>%</t>
    </r>
  </si>
  <si>
    <t>Ước tính
kỳ báo cáo
(Triệu đồng)</t>
  </si>
  <si>
    <t>Thực hiện
cùng kỳ
năm trước 
(Triệu đồng)</t>
  </si>
  <si>
    <t>Ước tính
 kỳ báo
cáo 
(Triệu đồng)</t>
  </si>
  <si>
    <t>Cộng dồn từ
 đầu năm đến cuối kỳ
 báo cáo 
(Triệu đồng)</t>
  </si>
  <si>
    <t>Chăn nuôi</t>
  </si>
  <si>
    <t>Trâu (con)</t>
  </si>
  <si>
    <t>Bò (con)</t>
  </si>
  <si>
    <t>Lợn (con)</t>
  </si>
  <si>
    <t>Gia cầm (1000 con)</t>
  </si>
  <si>
    <t>Trong đó: Gà (1000 con)</t>
  </si>
  <si>
    <t>Lâm nghiệp</t>
  </si>
  <si>
    <t>Sản lượng củi khai thác (Ste)</t>
  </si>
  <si>
    <t>Sản lượng gỗ khai thác (m³)</t>
  </si>
  <si>
    <t xml:space="preserve">Thực hiện cùng kỳ năm trước </t>
  </si>
  <si>
    <t>Thực hiện kỳ báo cáo</t>
  </si>
  <si>
    <t>Kỳ báo cáo so với cùng kỳ năm trước (%)</t>
  </si>
  <si>
    <t>B</t>
  </si>
  <si>
    <t>Khai khoáng khác</t>
  </si>
  <si>
    <t>08</t>
  </si>
  <si>
    <t>Công nghiệp chế biến , chế tạo</t>
  </si>
  <si>
    <t>C</t>
  </si>
  <si>
    <t>Sản xuất chế biến thực phẩm</t>
  </si>
  <si>
    <t>10</t>
  </si>
  <si>
    <t>Sản xuất đồ uống</t>
  </si>
  <si>
    <t>11</t>
  </si>
  <si>
    <t>Dệt</t>
  </si>
  <si>
    <t>13</t>
  </si>
  <si>
    <t>Sản xuất trang phục</t>
  </si>
  <si>
    <t>14</t>
  </si>
  <si>
    <t>Chế biến gỗ và sản xuất sản phẩm từ gỗ, tre, nứa (trừ giường, tủ, bàn, ghế); sản xuất sản phẩm từ rơm, rạ và vật liệu tết bện</t>
  </si>
  <si>
    <t>16</t>
  </si>
  <si>
    <t>Sản xuất thuốc, hoá dược và dược liệu</t>
  </si>
  <si>
    <t>21</t>
  </si>
  <si>
    <t>Sản xuất sản phẩm từ cao su và plastic</t>
  </si>
  <si>
    <t>22</t>
  </si>
  <si>
    <t>Sản xuất sản phẩm từ khoáng phi kim loại khác</t>
  </si>
  <si>
    <t>23</t>
  </si>
  <si>
    <t>Sản xuất sản phẩm từ kim loại đúc sẵn (trừ máy móc, thiết bị)</t>
  </si>
  <si>
    <t>25</t>
  </si>
  <si>
    <t>Sản xuất giường, tủ, bàn, ghế</t>
  </si>
  <si>
    <t>31</t>
  </si>
  <si>
    <t>Sản xuất và phân phối điện, khí đốt, nước nóng, hơi nước và điều hoà không khí</t>
  </si>
  <si>
    <t>D</t>
  </si>
  <si>
    <t>35</t>
  </si>
  <si>
    <t>Cung cấp nước; hoạt động quản lý và xử lý rác thải, nước thải</t>
  </si>
  <si>
    <t>E</t>
  </si>
  <si>
    <t>Khai thác, xử lý và cung cấp nước</t>
  </si>
  <si>
    <t>36</t>
  </si>
  <si>
    <t>Hoạt động thu gom, xử lý và tiêu huỷ rác thải; tái chế phế liệu</t>
  </si>
  <si>
    <t>38</t>
  </si>
  <si>
    <t>Mã số</t>
  </si>
  <si>
    <t>Đá xây dựng khác</t>
  </si>
  <si>
    <t>Tấn</t>
  </si>
  <si>
    <t>Nước tinh khiết</t>
  </si>
  <si>
    <t>1000 lít</t>
  </si>
  <si>
    <t>Vải dệt thoi khác từ sợi bông</t>
  </si>
  <si>
    <t>Các loại mền chăn, các loại chăn nhồi lông, các loại nệm, đệm, nệm ghế, nệm gối, túi ngủ và loại tương tự có gắn lò xo hoặc nhồi hoặc lắp bên trong bằng vật liệu nhựa hoặc bằng cao su hoặc bằng chất dẻo xốp</t>
  </si>
  <si>
    <t>1000 cái</t>
  </si>
  <si>
    <t>Sản phẩm mây, tre đan các loại</t>
  </si>
  <si>
    <t>Dịch vụ sản xuất hoá dược và dược liệu</t>
  </si>
  <si>
    <t>Triệu đồng</t>
  </si>
  <si>
    <t>Cửa ra vào, cửa sổ, khung và ngưỡng cửa của cửa ra vào bằng plastic</t>
  </si>
  <si>
    <t>Dịch vụ sản xuất đồ xõy lắp bằng plastic</t>
  </si>
  <si>
    <t>Gạch xây dựng bằng đất sét nung (trừ gốm, sứ) quy chuẩn 220x105x60mm</t>
  </si>
  <si>
    <t>1000 viên</t>
  </si>
  <si>
    <t>Xi măng Portland đen</t>
  </si>
  <si>
    <t>Gạch và gạch khối xây dựng bằng xi măng, bê tông hoặc đá nhân tạo</t>
  </si>
  <si>
    <t>Cấu kiện làm sẵn cho xây dựng hoặc kỹ thuật dân dụng, bằng xi măng, bê tông hoặc đá nhân tạo</t>
  </si>
  <si>
    <t>Cửa ra vào, cửa sổ bằng sắt, thép</t>
  </si>
  <si>
    <t>Điện sản xuất</t>
  </si>
  <si>
    <t>Triệu KWh</t>
  </si>
  <si>
    <t>Điện thương phẩm</t>
  </si>
  <si>
    <t>Nước uống được</t>
  </si>
  <si>
    <t>Dịch vụ thu gom rác thải không độc hại có thể tái chế</t>
  </si>
  <si>
    <t>M³</t>
  </si>
  <si>
    <r>
      <t>M</t>
    </r>
    <r>
      <rPr>
        <sz val="10"/>
        <rFont val="Calibri"/>
        <family val="2"/>
      </rPr>
      <t>²</t>
    </r>
  </si>
  <si>
    <t>1000 m³</t>
  </si>
  <si>
    <r>
      <t>1000 m</t>
    </r>
    <r>
      <rPr>
        <sz val="10"/>
        <rFont val="Calibri"/>
        <family val="2"/>
      </rPr>
      <t>²</t>
    </r>
  </si>
  <si>
    <t>Trong đó: Thu từ quỹ sử dụng đất</t>
  </si>
  <si>
    <t>Vốn TW hỗ trợ đầu tư theo mục tiêu</t>
  </si>
  <si>
    <t>Vốn nước ngoài (ODA)</t>
  </si>
  <si>
    <t>Xổ số kiến thiết</t>
  </si>
  <si>
    <t>Vốn khác</t>
  </si>
  <si>
    <t>Vốn cân đối ngân sách huyện</t>
  </si>
  <si>
    <t>Vốn tỉnh hỗ trợ đầu tư theo mục tiêu</t>
  </si>
  <si>
    <t>Vốn cân đối ngân sách xã</t>
  </si>
  <si>
    <t>Vốn huyện hỗ trợ đầu tư theo mục tiêu</t>
  </si>
  <si>
    <t>Ước tính
kỳ
báo cáo
(Triệu đồng)</t>
  </si>
  <si>
    <t>Vật phẩm, văn hóa, giáo dục</t>
  </si>
  <si>
    <t>Gỗ và vật liệu xây dựng</t>
  </si>
  <si>
    <t>Ô tô các loại</t>
  </si>
  <si>
    <t>Phương tiện đi lại ( Kể cả phụ tùng)</t>
  </si>
  <si>
    <t>Xăng dầu các loại</t>
  </si>
  <si>
    <t>Nhiên liệu khác (Trừ xăng dầu)</t>
  </si>
  <si>
    <t>Hàng hóa khác</t>
  </si>
  <si>
    <t>Đá quý, kim loại quý và sản phẩm</t>
  </si>
  <si>
    <t>Sửa chữa ô tô, mô tô, xe máy và xe có động cơ khác</t>
  </si>
  <si>
    <t>Kỳ báo cáo so với 
kỳ trước 
(%)</t>
  </si>
  <si>
    <t>Dịch vụ lữ hành và hoạt động hỗ trợ du lịch</t>
  </si>
  <si>
    <t>Cộng dồn từ từ đầu năm
đến cuối kỳ
báo cáo
(Triệu đồng)</t>
  </si>
  <si>
    <t>Thực hiện
 từ đầu năm 
đến kỳ trước
 kỳ báo cáo (Triệu đồng)</t>
  </si>
  <si>
    <t>Tháng cùng kỳ</t>
  </si>
  <si>
    <t>Vận chuyển hành khách (Nghìn hành khách)</t>
  </si>
  <si>
    <t>Luân chuyển hàng hóa (1000 tấn.km)</t>
  </si>
  <si>
    <t>Luân chuyển hành khách (Nghìn HK.Km)</t>
  </si>
  <si>
    <t>Vận chuyển hàng hóa        (1000 tấn)</t>
  </si>
  <si>
    <t>Cộng dồn cùng kỳ</t>
  </si>
  <si>
    <t>Chỉ số giá bình quân kỳ báo cáo so với cùng kỳ năm trước</t>
  </si>
  <si>
    <t>Cùng kỳ năm trước</t>
  </si>
  <si>
    <t>Tháng 12 năm trước</t>
  </si>
  <si>
    <t xml:space="preserve">Tháng trước </t>
  </si>
  <si>
    <t>Rau các loại</t>
  </si>
  <si>
    <t>Thực hiện từ đầu năm đến kỳ trước kỳ báo cáo</t>
  </si>
  <si>
    <t xml:space="preserve">1. Sản xuất nông nghiệp đến ngày 15 tháng báo cáo </t>
  </si>
  <si>
    <t>2. Chỉ số sản xuất công nghiệp</t>
  </si>
  <si>
    <t>3. Sản lượng một số sản phẩm công nghiệp chủ yếu</t>
  </si>
  <si>
    <t>4. Vốn đầu tư thực hiện từ nguồn ngân sách Nhà nước</t>
  </si>
  <si>
    <t xml:space="preserve">5. Doanh thu bán lẻ hàng hoá </t>
  </si>
  <si>
    <t>7. Chỉ số giá tiêu dùng, chỉ số giá vàng và chỉ số giá Đô la Mỹ</t>
  </si>
  <si>
    <t xml:space="preserve">8. Doanh thu vận tải, kho bãi và dịch vụ hỗ trợ vận tải </t>
  </si>
  <si>
    <t>9. Vận tải hành khách của địa phương</t>
  </si>
  <si>
    <t>10. Vận tải hàng hóa của địa phương</t>
  </si>
  <si>
    <t>11. Trật tự, an toàn xã hội</t>
  </si>
  <si>
    <t>Lúa</t>
  </si>
  <si>
    <t>Lúa đông xuân</t>
  </si>
  <si>
    <t>Mía</t>
  </si>
  <si>
    <t xml:space="preserve">Tháng cùng kỳ </t>
  </si>
  <si>
    <t>Trong đó:</t>
  </si>
  <si>
    <t>Cộng dồn từ đầu năm đến cuối kỳ báo cáo (Triệu đồng)</t>
  </si>
  <si>
    <t>Cộng dồn</t>
  </si>
  <si>
    <t>Đậu tương</t>
  </si>
  <si>
    <t>Lạc</t>
  </si>
  <si>
    <t>Kỳ gốc 2014</t>
  </si>
  <si>
    <t>Cộng dồn từ
đầu năm đến
cuối kỳ báo cáo so với cùng
kỳ năm
trước (%)</t>
  </si>
  <si>
    <t>Lúa mùa</t>
  </si>
  <si>
    <t>Đậu các loại</t>
  </si>
  <si>
    <t>6. Doanh thu dịch vụ lưu trú và ăn uống</t>
  </si>
  <si>
    <r>
      <rPr>
        <i/>
        <sz val="12"/>
        <rFont val="Times New Roman"/>
        <family val="1"/>
      </rPr>
      <t>Trong đó</t>
    </r>
    <r>
      <rPr>
        <sz val="12"/>
        <rFont val="Times New Roman"/>
        <family val="1"/>
      </rPr>
      <t>: Dịch vụ y tế</t>
    </r>
  </si>
  <si>
    <r>
      <rPr>
        <i/>
        <sz val="12"/>
        <rFont val="Times New Roman"/>
        <family val="1"/>
      </rPr>
      <t>Trong đó</t>
    </r>
    <r>
      <rPr>
        <sz val="12"/>
        <rFont val="Times New Roman"/>
        <family val="1"/>
      </rPr>
      <t>: Dịch vụ giáo dục</t>
    </r>
  </si>
  <si>
    <t>Tháng 1 năm 2019</t>
  </si>
  <si>
    <t xml:space="preserve">Kế hoạch
năm 2019
(Triệu
đồng)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</si>
</sst>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_-* #,##0\ _P_t_s_-;\-* #,##0\ _P_t_s_-;_-* &quot;-&quot;\ _P_t_s_-;_-@_-"/>
    <numFmt numFmtId="167" formatCode="_(* #,##0_);_(* \(#,##0\);_(* &quot;-&quot;??_);_(@_)"/>
    <numFmt numFmtId="168" formatCode="\ \ ########"/>
    <numFmt numFmtId="169" formatCode="_(* #,##0.0_);_(* \(#,##0.0\);_(* &quot;-&quot;??_);_(@_)"/>
    <numFmt numFmtId="170" formatCode="#,##0.0_);\(#,##0.0\)"/>
  </numFmts>
  <fonts count="24" x14ac:knownFonts="1">
    <font>
      <sz val="10"/>
      <name val="Arial"/>
    </font>
    <font>
      <sz val="10"/>
      <name val="Arial"/>
    </font>
    <font>
      <sz val="8"/>
      <name val="Arial"/>
      <family val="2"/>
    </font>
    <font>
      <sz val="12"/>
      <name val=".VnTime"/>
      <family val="2"/>
    </font>
    <font>
      <sz val="13"/>
      <name val=".VnTime"/>
      <family val="2"/>
    </font>
    <font>
      <sz val="12"/>
      <name val="Times New Roman"/>
      <family val="1"/>
    </font>
    <font>
      <sz val="10"/>
      <name val=".VnTime"/>
      <family val="2"/>
    </font>
    <font>
      <sz val="10"/>
      <name val="MS Sans Serif"/>
      <family val="2"/>
    </font>
    <font>
      <b/>
      <i/>
      <sz val="12"/>
      <name val="Times New Roman"/>
      <family val="1"/>
    </font>
    <font>
      <sz val="11"/>
      <name val=".VnTime"/>
      <family val="2"/>
    </font>
    <font>
      <b/>
      <sz val="12"/>
      <name val="Times New Roman"/>
      <family val="1"/>
    </font>
    <font>
      <sz val="11"/>
      <name val="Times New Roman"/>
      <family val="1"/>
    </font>
    <font>
      <b/>
      <sz val="11"/>
      <name val="Times New Roman"/>
      <family val="1"/>
    </font>
    <font>
      <i/>
      <sz val="12"/>
      <name val="Times New Roman"/>
      <family val="1"/>
    </font>
    <font>
      <b/>
      <sz val="10"/>
      <color rgb="FF000000"/>
      <name val="Times New Roman"/>
      <family val="1"/>
    </font>
    <font>
      <sz val="10"/>
      <color rgb="FF000000"/>
      <name val="Times New Roman"/>
      <family val="1"/>
    </font>
    <font>
      <sz val="10"/>
      <name val="Times New Roman"/>
      <family val="1"/>
    </font>
    <font>
      <b/>
      <sz val="10"/>
      <name val="Times New Roman"/>
      <family val="1"/>
    </font>
    <font>
      <sz val="10"/>
      <name val="Calibri"/>
      <family val="2"/>
    </font>
    <font>
      <i/>
      <sz val="11"/>
      <name val="Times New Roman"/>
      <family val="1"/>
    </font>
    <font>
      <sz val="10"/>
      <name val="Arial"/>
      <family val="2"/>
    </font>
    <font>
      <sz val="14"/>
      <name val="Calibri"/>
      <family val="2"/>
    </font>
    <font>
      <b/>
      <sz val="11"/>
      <color rgb="FFFF0000"/>
      <name val="Times New Roman"/>
      <family val="1"/>
    </font>
    <font>
      <b/>
      <i/>
      <sz val="10"/>
      <name val="Times New Roman"/>
      <family val="1"/>
    </font>
  </fonts>
  <fills count="3">
    <fill>
      <patternFill patternType="none"/>
    </fill>
    <fill>
      <patternFill patternType="gray125"/>
    </fill>
    <fill>
      <patternFill patternType="solid">
        <fgColor indexed="24"/>
      </patternFill>
    </fill>
  </fills>
  <borders count="2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s>
  <cellStyleXfs count="15">
    <xf numFmtId="0" fontId="0" fillId="0" borderId="0"/>
    <xf numFmtId="166" fontId="3" fillId="0" borderId="0" applyFont="0" applyFill="0" applyBorder="0" applyAlignment="0" applyProtection="0"/>
    <xf numFmtId="0" fontId="9" fillId="2" borderId="0" applyNumberFormat="0"/>
    <xf numFmtId="0" fontId="3" fillId="0" borderId="0"/>
    <xf numFmtId="0" fontId="3" fillId="0" borderId="0"/>
    <xf numFmtId="0" fontId="6" fillId="0" borderId="0"/>
    <xf numFmtId="0" fontId="3" fillId="0" borderId="0"/>
    <xf numFmtId="0" fontId="4" fillId="0" borderId="0"/>
    <xf numFmtId="0" fontId="1" fillId="0" borderId="0"/>
    <xf numFmtId="0" fontId="3" fillId="0" borderId="0"/>
    <xf numFmtId="0" fontId="7" fillId="0" borderId="0"/>
    <xf numFmtId="0" fontId="7" fillId="0" borderId="0"/>
    <xf numFmtId="9" fontId="1" fillId="0" borderId="0" applyFont="0" applyFill="0" applyBorder="0" applyAlignment="0" applyProtection="0"/>
    <xf numFmtId="164" fontId="1" fillId="0" borderId="0" applyFont="0" applyFill="0" applyBorder="0" applyAlignment="0" applyProtection="0"/>
    <xf numFmtId="0" fontId="20" fillId="0" borderId="0"/>
  </cellStyleXfs>
  <cellXfs count="286">
    <xf numFmtId="0" fontId="0" fillId="0" borderId="0" xfId="0"/>
    <xf numFmtId="0" fontId="5" fillId="0" borderId="0" xfId="3" applyFont="1" applyFill="1" applyBorder="1"/>
    <xf numFmtId="0" fontId="10" fillId="0" borderId="0" xfId="3" applyFont="1" applyFill="1" applyBorder="1" applyAlignment="1"/>
    <xf numFmtId="0" fontId="5" fillId="0" borderId="0" xfId="0" applyFont="1" applyFill="1"/>
    <xf numFmtId="0" fontId="10" fillId="0" borderId="0" xfId="0" applyFont="1" applyFill="1"/>
    <xf numFmtId="0" fontId="11" fillId="0" borderId="3" xfId="0" applyFont="1" applyFill="1" applyBorder="1" applyAlignment="1">
      <alignment horizontal="center" vertical="center" wrapText="1"/>
    </xf>
    <xf numFmtId="0" fontId="5" fillId="0" borderId="1" xfId="0" applyFont="1" applyFill="1" applyBorder="1"/>
    <xf numFmtId="0" fontId="10" fillId="0" borderId="0" xfId="0" applyNumberFormat="1" applyFont="1" applyFill="1" applyBorder="1" applyAlignment="1"/>
    <xf numFmtId="0" fontId="5" fillId="0" borderId="0" xfId="0" applyNumberFormat="1" applyFont="1" applyFill="1" applyBorder="1" applyAlignment="1"/>
    <xf numFmtId="0" fontId="5" fillId="0" borderId="0" xfId="0" applyFont="1" applyFill="1" applyBorder="1"/>
    <xf numFmtId="0" fontId="5" fillId="0" borderId="0" xfId="4" applyFont="1" applyFill="1"/>
    <xf numFmtId="0" fontId="5" fillId="0" borderId="1" xfId="4" applyFont="1" applyFill="1" applyBorder="1"/>
    <xf numFmtId="0" fontId="5" fillId="0" borderId="0" xfId="4" applyFont="1" applyFill="1" applyBorder="1"/>
    <xf numFmtId="0" fontId="5" fillId="0" borderId="0" xfId="8" applyFont="1" applyFill="1" applyBorder="1"/>
    <xf numFmtId="0" fontId="5" fillId="0" borderId="0" xfId="1" applyNumberFormat="1" applyFont="1" applyFill="1" applyBorder="1" applyAlignment="1">
      <alignment horizontal="right" indent="5"/>
    </xf>
    <xf numFmtId="165" fontId="5" fillId="0" borderId="0" xfId="4" applyNumberFormat="1" applyFont="1" applyFill="1" applyBorder="1" applyAlignment="1">
      <alignment horizontal="right" indent="5"/>
    </xf>
    <xf numFmtId="0" fontId="10" fillId="0" borderId="0" xfId="4" applyFont="1" applyFill="1" applyBorder="1"/>
    <xf numFmtId="0" fontId="5" fillId="0" borderId="1" xfId="0" applyNumberFormat="1" applyFont="1" applyFill="1" applyBorder="1" applyAlignment="1"/>
    <xf numFmtId="0" fontId="13"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Border="1" applyAlignment="1">
      <alignment vertical="center"/>
    </xf>
    <xf numFmtId="0" fontId="5" fillId="0" borderId="0" xfId="5" applyFont="1" applyFill="1" applyBorder="1"/>
    <xf numFmtId="0" fontId="5" fillId="0" borderId="2" xfId="5" applyFont="1" applyFill="1" applyBorder="1"/>
    <xf numFmtId="0" fontId="10" fillId="0" borderId="0" xfId="5" applyNumberFormat="1" applyFont="1" applyFill="1" applyBorder="1" applyAlignment="1">
      <alignment horizontal="left"/>
    </xf>
    <xf numFmtId="2" fontId="10" fillId="0" borderId="0" xfId="9" applyNumberFormat="1" applyFont="1" applyFill="1" applyBorder="1" applyAlignment="1">
      <alignment horizontal="right"/>
    </xf>
    <xf numFmtId="2" fontId="10" fillId="0" borderId="0" xfId="9" applyNumberFormat="1" applyFont="1" applyFill="1" applyBorder="1" applyAlignment="1">
      <alignment horizontal="right" indent="3"/>
    </xf>
    <xf numFmtId="165" fontId="10" fillId="0" borderId="0" xfId="5" applyNumberFormat="1" applyFont="1" applyFill="1" applyBorder="1" applyAlignment="1">
      <alignment horizontal="center"/>
    </xf>
    <xf numFmtId="0" fontId="5" fillId="0" borderId="0" xfId="6" applyFont="1" applyFill="1" applyBorder="1" applyAlignment="1">
      <alignment vertical="center"/>
    </xf>
    <xf numFmtId="0" fontId="5" fillId="0" borderId="0" xfId="6" applyFont="1" applyFill="1"/>
    <xf numFmtId="165" fontId="8" fillId="0" borderId="0" xfId="11" applyNumberFormat="1" applyFont="1" applyFill="1" applyBorder="1" applyAlignment="1">
      <alignment horizontal="center"/>
    </xf>
    <xf numFmtId="165" fontId="5" fillId="0" borderId="0" xfId="6" applyNumberFormat="1" applyFont="1" applyFill="1" applyAlignment="1">
      <alignment horizontal="right" indent="2"/>
    </xf>
    <xf numFmtId="0" fontId="5" fillId="0" borderId="0" xfId="6" applyFont="1" applyFill="1" applyAlignment="1"/>
    <xf numFmtId="165" fontId="5" fillId="0" borderId="0" xfId="0" applyNumberFormat="1" applyFont="1" applyFill="1" applyBorder="1" applyAlignment="1">
      <alignment horizontal="right" indent="1"/>
    </xf>
    <xf numFmtId="165" fontId="5" fillId="0" borderId="0" xfId="0" applyNumberFormat="1" applyFont="1" applyFill="1" applyBorder="1" applyAlignment="1">
      <alignment horizontal="right" indent="2"/>
    </xf>
    <xf numFmtId="165" fontId="8" fillId="0" borderId="0" xfId="11" applyNumberFormat="1" applyFont="1" applyFill="1" applyBorder="1" applyAlignment="1">
      <alignment horizontal="right" vertical="center" indent="2"/>
    </xf>
    <xf numFmtId="165" fontId="10" fillId="0" borderId="0" xfId="0" applyNumberFormat="1" applyFont="1" applyFill="1" applyBorder="1" applyAlignment="1">
      <alignment horizontal="right" indent="1"/>
    </xf>
    <xf numFmtId="165" fontId="10" fillId="0" borderId="0" xfId="0" applyNumberFormat="1" applyFont="1" applyFill="1" applyBorder="1" applyAlignment="1">
      <alignment horizontal="right" indent="2"/>
    </xf>
    <xf numFmtId="0" fontId="5" fillId="0" borderId="0" xfId="2" applyNumberFormat="1" applyFont="1" applyFill="1" applyBorder="1" applyAlignment="1"/>
    <xf numFmtId="0" fontId="5" fillId="0" borderId="1" xfId="3" applyFont="1" applyFill="1" applyBorder="1"/>
    <xf numFmtId="0" fontId="8" fillId="0" borderId="0" xfId="3" applyFont="1" applyFill="1" applyBorder="1" applyAlignment="1">
      <alignment horizontal="right"/>
    </xf>
    <xf numFmtId="168" fontId="10" fillId="0" borderId="0" xfId="7" applyNumberFormat="1" applyFont="1" applyFill="1" applyBorder="1" applyAlignment="1"/>
    <xf numFmtId="168" fontId="5" fillId="0" borderId="0" xfId="7" applyNumberFormat="1" applyFont="1" applyFill="1" applyBorder="1" applyAlignment="1"/>
    <xf numFmtId="0" fontId="10" fillId="0" borderId="8" xfId="0" applyFont="1" applyFill="1" applyBorder="1"/>
    <xf numFmtId="0" fontId="5" fillId="0" borderId="9" xfId="3" applyFont="1" applyFill="1" applyBorder="1"/>
    <xf numFmtId="0" fontId="10" fillId="0" borderId="10" xfId="0" applyFont="1" applyFill="1" applyBorder="1"/>
    <xf numFmtId="0" fontId="10" fillId="0" borderId="11" xfId="0" applyFont="1" applyFill="1" applyBorder="1"/>
    <xf numFmtId="0" fontId="5" fillId="0" borderId="11" xfId="0" applyFont="1" applyFill="1" applyBorder="1" applyAlignment="1">
      <alignment horizontal="left" indent="1"/>
    </xf>
    <xf numFmtId="0" fontId="5" fillId="0" borderId="10" xfId="0" applyFont="1" applyFill="1" applyBorder="1"/>
    <xf numFmtId="0" fontId="5" fillId="0" borderId="11" xfId="0" applyFont="1" applyFill="1" applyBorder="1"/>
    <xf numFmtId="168" fontId="10" fillId="0" borderId="10" xfId="7" applyNumberFormat="1" applyFont="1" applyFill="1" applyBorder="1" applyAlignment="1"/>
    <xf numFmtId="49" fontId="13" fillId="0" borderId="11" xfId="7" applyNumberFormat="1" applyFont="1" applyFill="1" applyBorder="1" applyAlignment="1"/>
    <xf numFmtId="168" fontId="10" fillId="0" borderId="12" xfId="7" applyNumberFormat="1" applyFont="1" applyFill="1" applyBorder="1" applyAlignment="1"/>
    <xf numFmtId="168" fontId="10" fillId="0" borderId="13" xfId="7" applyNumberFormat="1" applyFont="1" applyFill="1" applyBorder="1" applyAlignment="1"/>
    <xf numFmtId="0" fontId="5" fillId="0" borderId="15" xfId="0" applyFont="1" applyFill="1" applyBorder="1"/>
    <xf numFmtId="0" fontId="5" fillId="0" borderId="16" xfId="0" applyFont="1" applyFill="1" applyBorder="1"/>
    <xf numFmtId="0" fontId="5" fillId="0" borderId="17" xfId="0" applyFont="1" applyFill="1" applyBorder="1"/>
    <xf numFmtId="0" fontId="5" fillId="0" borderId="18" xfId="0" applyFont="1" applyFill="1" applyBorder="1"/>
    <xf numFmtId="0" fontId="11" fillId="0" borderId="4" xfId="0" applyFont="1" applyFill="1" applyBorder="1" applyAlignment="1">
      <alignment horizontal="center" vertical="center" wrapText="1"/>
    </xf>
    <xf numFmtId="0" fontId="5" fillId="0" borderId="11" xfId="0" applyFont="1" applyFill="1" applyBorder="1" applyAlignment="1">
      <alignment horizontal="left" indent="2"/>
    </xf>
    <xf numFmtId="0" fontId="5" fillId="0" borderId="12" xfId="0" applyFont="1" applyFill="1" applyBorder="1"/>
    <xf numFmtId="0" fontId="5" fillId="0" borderId="14" xfId="0" applyFont="1" applyFill="1" applyBorder="1"/>
    <xf numFmtId="0" fontId="5" fillId="0" borderId="15" xfId="0" applyNumberFormat="1" applyFont="1" applyFill="1" applyBorder="1" applyAlignment="1"/>
    <xf numFmtId="0" fontId="5" fillId="0" borderId="13" xfId="2" applyNumberFormat="1" applyFont="1" applyFill="1" applyBorder="1" applyAlignment="1">
      <alignment horizontal="left" vertical="center" wrapText="1"/>
    </xf>
    <xf numFmtId="0" fontId="5" fillId="0" borderId="17" xfId="6" applyFont="1" applyFill="1" applyBorder="1"/>
    <xf numFmtId="0" fontId="5" fillId="0" borderId="18" xfId="6" applyFont="1" applyFill="1" applyBorder="1"/>
    <xf numFmtId="0" fontId="5" fillId="0" borderId="3" xfId="0" applyFont="1" applyFill="1" applyBorder="1"/>
    <xf numFmtId="0" fontId="5" fillId="0" borderId="5" xfId="5" applyFont="1" applyFill="1" applyBorder="1"/>
    <xf numFmtId="0" fontId="5" fillId="0" borderId="6" xfId="5" applyFont="1" applyFill="1" applyBorder="1"/>
    <xf numFmtId="0" fontId="5" fillId="0" borderId="20" xfId="5" applyFont="1" applyFill="1" applyBorder="1"/>
    <xf numFmtId="0" fontId="5" fillId="0" borderId="19" xfId="5" applyFont="1" applyFill="1" applyBorder="1"/>
    <xf numFmtId="0" fontId="12" fillId="0" borderId="14" xfId="5" applyNumberFormat="1" applyFont="1" applyFill="1" applyBorder="1" applyAlignment="1">
      <alignment horizontal="left"/>
    </xf>
    <xf numFmtId="0" fontId="5" fillId="0" borderId="14" xfId="5" applyFont="1" applyFill="1" applyBorder="1"/>
    <xf numFmtId="0" fontId="5" fillId="0" borderId="15" xfId="5" applyFont="1" applyFill="1" applyBorder="1" applyAlignment="1"/>
    <xf numFmtId="0" fontId="10" fillId="0" borderId="15" xfId="5" applyFont="1" applyFill="1" applyBorder="1" applyAlignment="1">
      <alignment horizontal="left"/>
    </xf>
    <xf numFmtId="165" fontId="10" fillId="0" borderId="15" xfId="5" applyNumberFormat="1" applyFont="1" applyFill="1" applyBorder="1" applyAlignment="1">
      <alignment horizontal="center"/>
    </xf>
    <xf numFmtId="0" fontId="10" fillId="0" borderId="16" xfId="5" applyFont="1" applyFill="1" applyBorder="1" applyAlignment="1">
      <alignment horizontal="left"/>
    </xf>
    <xf numFmtId="165" fontId="10" fillId="0" borderId="16" xfId="5" applyNumberFormat="1" applyFont="1" applyFill="1" applyBorder="1" applyAlignment="1">
      <alignment horizontal="center"/>
    </xf>
    <xf numFmtId="0" fontId="5" fillId="0" borderId="11" xfId="5" applyNumberFormat="1" applyFont="1" applyFill="1" applyBorder="1" applyAlignment="1"/>
    <xf numFmtId="0" fontId="5" fillId="0" borderId="13" xfId="0" applyFont="1" applyFill="1" applyBorder="1"/>
    <xf numFmtId="0" fontId="10" fillId="0" borderId="14" xfId="0" applyNumberFormat="1" applyFont="1" applyFill="1" applyBorder="1" applyAlignment="1"/>
    <xf numFmtId="167" fontId="5" fillId="0" borderId="14" xfId="13" applyNumberFormat="1" applyFont="1" applyFill="1" applyBorder="1" applyAlignment="1">
      <alignment horizontal="right"/>
    </xf>
    <xf numFmtId="167" fontId="5" fillId="0" borderId="15" xfId="13" applyNumberFormat="1" applyFont="1" applyFill="1" applyBorder="1" applyAlignment="1">
      <alignment horizontal="right"/>
    </xf>
    <xf numFmtId="167" fontId="5" fillId="0" borderId="16" xfId="13" applyNumberFormat="1" applyFont="1" applyFill="1" applyBorder="1" applyAlignment="1">
      <alignment horizontal="right"/>
    </xf>
    <xf numFmtId="164" fontId="5" fillId="0" borderId="14" xfId="13" applyNumberFormat="1" applyFont="1" applyFill="1" applyBorder="1" applyAlignment="1">
      <alignment horizontal="right"/>
    </xf>
    <xf numFmtId="164" fontId="5" fillId="0" borderId="15" xfId="13" applyNumberFormat="1" applyFont="1" applyFill="1" applyBorder="1" applyAlignment="1">
      <alignment horizontal="right" indent="3"/>
    </xf>
    <xf numFmtId="164" fontId="5" fillId="0" borderId="16" xfId="13" applyNumberFormat="1" applyFont="1" applyFill="1" applyBorder="1" applyAlignment="1">
      <alignment horizontal="right"/>
    </xf>
    <xf numFmtId="167" fontId="10" fillId="0" borderId="15" xfId="13" applyNumberFormat="1" applyFont="1" applyFill="1" applyBorder="1" applyAlignment="1">
      <alignment horizontal="right"/>
    </xf>
    <xf numFmtId="168" fontId="5" fillId="0" borderId="10" xfId="7" applyNumberFormat="1" applyFont="1" applyFill="1" applyBorder="1" applyAlignment="1"/>
    <xf numFmtId="0" fontId="13" fillId="0" borderId="11" xfId="0" applyFont="1" applyFill="1" applyBorder="1"/>
    <xf numFmtId="167" fontId="13" fillId="0" borderId="15" xfId="13" applyNumberFormat="1" applyFont="1" applyFill="1" applyBorder="1" applyAlignment="1">
      <alignment horizontal="right"/>
    </xf>
    <xf numFmtId="164" fontId="13" fillId="0" borderId="15" xfId="13" applyNumberFormat="1" applyFont="1" applyFill="1" applyBorder="1" applyAlignment="1">
      <alignment horizontal="right" indent="3"/>
    </xf>
    <xf numFmtId="0" fontId="10" fillId="0" borderId="5" xfId="3" applyFont="1" applyFill="1" applyBorder="1"/>
    <xf numFmtId="0" fontId="10" fillId="0" borderId="6" xfId="3" applyFont="1" applyFill="1" applyBorder="1"/>
    <xf numFmtId="0" fontId="10" fillId="0" borderId="5" xfId="3" applyFont="1" applyFill="1" applyBorder="1" applyAlignment="1">
      <alignment horizontal="center" vertical="center" wrapText="1"/>
    </xf>
    <xf numFmtId="0" fontId="10" fillId="0" borderId="4" xfId="3" applyFont="1" applyFill="1" applyBorder="1" applyAlignment="1">
      <alignment horizontal="center" vertical="center" wrapText="1"/>
    </xf>
    <xf numFmtId="49" fontId="14" fillId="0" borderId="22" xfId="0" applyNumberFormat="1" applyFont="1" applyBorder="1" applyAlignment="1">
      <alignment horizontal="center" vertical="center" wrapText="1"/>
    </xf>
    <xf numFmtId="49" fontId="14" fillId="0" borderId="23" xfId="0" applyNumberFormat="1" applyFont="1" applyBorder="1" applyAlignment="1">
      <alignment horizontal="center" vertical="center" wrapText="1"/>
    </xf>
    <xf numFmtId="0" fontId="17" fillId="0" borderId="8" xfId="0" applyNumberFormat="1" applyFont="1" applyFill="1" applyBorder="1" applyAlignment="1"/>
    <xf numFmtId="49" fontId="14" fillId="0" borderId="23" xfId="0" applyNumberFormat="1" applyFont="1" applyBorder="1" applyAlignment="1">
      <alignment horizontal="left" wrapText="1"/>
    </xf>
    <xf numFmtId="49" fontId="14" fillId="0" borderId="22" xfId="0" applyNumberFormat="1" applyFont="1" applyBorder="1" applyAlignment="1">
      <alignment horizontal="left" wrapText="1"/>
    </xf>
    <xf numFmtId="0" fontId="16" fillId="0" borderId="15" xfId="0" applyFont="1" applyFill="1" applyBorder="1"/>
    <xf numFmtId="2" fontId="16" fillId="0" borderId="15" xfId="0" applyNumberFormat="1" applyFont="1" applyFill="1" applyBorder="1"/>
    <xf numFmtId="49" fontId="15" fillId="0" borderId="22" xfId="0" applyNumberFormat="1" applyFont="1" applyBorder="1" applyAlignment="1">
      <alignment horizontal="left" wrapText="1" indent="1"/>
    </xf>
    <xf numFmtId="0" fontId="16" fillId="0" borderId="17" xfId="0" applyFont="1" applyFill="1" applyBorder="1"/>
    <xf numFmtId="9" fontId="16" fillId="0" borderId="1" xfId="12" applyFont="1" applyFill="1" applyBorder="1" applyAlignment="1">
      <alignment horizontal="right"/>
    </xf>
    <xf numFmtId="0" fontId="17" fillId="0" borderId="4" xfId="0" applyFont="1" applyFill="1" applyBorder="1" applyAlignment="1">
      <alignment vertical="center"/>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2" fontId="17" fillId="0" borderId="14" xfId="0" applyNumberFormat="1" applyFont="1" applyFill="1" applyBorder="1"/>
    <xf numFmtId="2" fontId="17" fillId="0" borderId="15" xfId="0" applyNumberFormat="1" applyFont="1" applyFill="1" applyBorder="1"/>
    <xf numFmtId="0" fontId="5" fillId="0" borderId="0" xfId="0" applyFont="1" applyFill="1" applyAlignment="1">
      <alignment horizontal="center"/>
    </xf>
    <xf numFmtId="0" fontId="5" fillId="0" borderId="1" xfId="0" applyFont="1" applyFill="1" applyBorder="1" applyAlignment="1">
      <alignment horizontal="center"/>
    </xf>
    <xf numFmtId="0" fontId="16" fillId="0" borderId="15" xfId="0" applyFont="1" applyFill="1" applyBorder="1" applyAlignment="1">
      <alignment horizontal="center"/>
    </xf>
    <xf numFmtId="0" fontId="5" fillId="0" borderId="16" xfId="0" applyFont="1" applyFill="1" applyBorder="1" applyAlignment="1">
      <alignment horizontal="center"/>
    </xf>
    <xf numFmtId="0" fontId="16" fillId="0" borderId="15" xfId="0" applyFont="1" applyFill="1" applyBorder="1" applyAlignment="1">
      <alignment horizontal="left" vertical="center" wrapText="1"/>
    </xf>
    <xf numFmtId="164" fontId="16" fillId="0" borderId="15" xfId="13" applyFont="1" applyFill="1" applyBorder="1"/>
    <xf numFmtId="0" fontId="16" fillId="0" borderId="15" xfId="0" applyFont="1" applyFill="1" applyBorder="1" applyAlignment="1">
      <alignment horizontal="center" vertical="center"/>
    </xf>
    <xf numFmtId="164" fontId="16" fillId="0" borderId="15" xfId="13" applyFont="1" applyFill="1" applyBorder="1" applyAlignment="1">
      <alignment vertical="center"/>
    </xf>
    <xf numFmtId="0" fontId="17" fillId="0" borderId="4" xfId="0" applyFont="1" applyFill="1" applyBorder="1"/>
    <xf numFmtId="0" fontId="12" fillId="0" borderId="0" xfId="0" applyFont="1" applyFill="1"/>
    <xf numFmtId="0" fontId="11" fillId="0" borderId="15" xfId="0" applyFont="1" applyFill="1" applyBorder="1"/>
    <xf numFmtId="0" fontId="11" fillId="0" borderId="0" xfId="0" applyFont="1" applyFill="1"/>
    <xf numFmtId="0" fontId="12" fillId="0" borderId="15" xfId="0" applyFont="1" applyFill="1" applyBorder="1"/>
    <xf numFmtId="0" fontId="11" fillId="0" borderId="10" xfId="0" applyFont="1" applyFill="1" applyBorder="1"/>
    <xf numFmtId="0" fontId="11" fillId="0" borderId="16" xfId="0" applyFont="1" applyFill="1" applyBorder="1"/>
    <xf numFmtId="164" fontId="12" fillId="0" borderId="14" xfId="13" applyFont="1" applyFill="1" applyBorder="1" applyAlignment="1"/>
    <xf numFmtId="164" fontId="11" fillId="0" borderId="15" xfId="13" applyFont="1" applyFill="1" applyBorder="1" applyAlignment="1"/>
    <xf numFmtId="164" fontId="12" fillId="0" borderId="15" xfId="13" applyFont="1" applyFill="1" applyBorder="1" applyAlignment="1"/>
    <xf numFmtId="164" fontId="11" fillId="0" borderId="15" xfId="13" applyNumberFormat="1" applyFont="1" applyFill="1" applyBorder="1" applyAlignment="1"/>
    <xf numFmtId="164" fontId="12" fillId="0" borderId="15" xfId="13" applyNumberFormat="1" applyFont="1" applyFill="1" applyBorder="1" applyAlignment="1"/>
    <xf numFmtId="0" fontId="11" fillId="0" borderId="17" xfId="0" applyNumberFormat="1" applyFont="1" applyFill="1" applyBorder="1" applyAlignment="1"/>
    <xf numFmtId="0" fontId="11" fillId="0" borderId="3" xfId="0" applyFont="1" applyFill="1" applyBorder="1"/>
    <xf numFmtId="0" fontId="12" fillId="0" borderId="8" xfId="0" applyFont="1" applyFill="1" applyBorder="1"/>
    <xf numFmtId="0" fontId="11" fillId="0" borderId="9" xfId="0" applyFont="1" applyFill="1" applyBorder="1"/>
    <xf numFmtId="0" fontId="12" fillId="0" borderId="10" xfId="0" applyFont="1" applyFill="1" applyBorder="1"/>
    <xf numFmtId="0" fontId="11" fillId="0" borderId="11" xfId="0" applyFont="1" applyFill="1" applyBorder="1"/>
    <xf numFmtId="0" fontId="11" fillId="0" borderId="11" xfId="0" applyFont="1" applyFill="1" applyBorder="1" applyAlignment="1"/>
    <xf numFmtId="0" fontId="11" fillId="0" borderId="10" xfId="0" applyFont="1" applyFill="1" applyBorder="1" applyAlignment="1">
      <alignment horizontal="left" indent="1"/>
    </xf>
    <xf numFmtId="0" fontId="19" fillId="0" borderId="12" xfId="0" applyFont="1" applyFill="1" applyBorder="1" applyAlignment="1">
      <alignment horizontal="left" indent="1"/>
    </xf>
    <xf numFmtId="0" fontId="11" fillId="0" borderId="13" xfId="0" applyFont="1" applyFill="1" applyBorder="1"/>
    <xf numFmtId="37" fontId="11" fillId="0" borderId="16" xfId="13" applyNumberFormat="1" applyFont="1" applyFill="1" applyBorder="1"/>
    <xf numFmtId="170" fontId="11" fillId="0" borderId="15" xfId="13" applyNumberFormat="1" applyFont="1" applyFill="1" applyBorder="1"/>
    <xf numFmtId="0" fontId="11" fillId="0" borderId="11" xfId="0" applyFont="1" applyFill="1" applyBorder="1" applyAlignment="1">
      <alignment horizontal="left"/>
    </xf>
    <xf numFmtId="0" fontId="11" fillId="0" borderId="11" xfId="0" applyFont="1" applyFill="1" applyBorder="1" applyAlignment="1">
      <alignment horizontal="left" vertical="center" wrapText="1"/>
    </xf>
    <xf numFmtId="2" fontId="11" fillId="0" borderId="15" xfId="0" applyNumberFormat="1" applyFont="1" applyFill="1" applyBorder="1"/>
    <xf numFmtId="0" fontId="12" fillId="0" borderId="14" xfId="0" applyFont="1" applyFill="1" applyBorder="1"/>
    <xf numFmtId="0" fontId="11" fillId="0" borderId="0" xfId="0" applyFont="1" applyFill="1" applyBorder="1"/>
    <xf numFmtId="169" fontId="11" fillId="0" borderId="15" xfId="13" applyNumberFormat="1" applyFont="1" applyFill="1" applyBorder="1"/>
    <xf numFmtId="0" fontId="11" fillId="0" borderId="15" xfId="0" applyFont="1" applyFill="1" applyBorder="1" applyAlignment="1">
      <alignment horizontal="left" indent="1"/>
    </xf>
    <xf numFmtId="0" fontId="11" fillId="0" borderId="24" xfId="0" applyFont="1" applyFill="1" applyBorder="1" applyAlignment="1">
      <alignment horizontal="left" indent="1"/>
    </xf>
    <xf numFmtId="169" fontId="11" fillId="0" borderId="24" xfId="13" applyNumberFormat="1" applyFont="1" applyFill="1" applyBorder="1"/>
    <xf numFmtId="169" fontId="11" fillId="0" borderId="16" xfId="13" applyNumberFormat="1" applyFont="1" applyFill="1" applyBorder="1"/>
    <xf numFmtId="164" fontId="12" fillId="0" borderId="14" xfId="13" applyNumberFormat="1" applyFont="1" applyFill="1" applyBorder="1"/>
    <xf numFmtId="164" fontId="11" fillId="0" borderId="15" xfId="13" applyNumberFormat="1" applyFont="1" applyFill="1" applyBorder="1"/>
    <xf numFmtId="0" fontId="11" fillId="0" borderId="11" xfId="0" applyNumberFormat="1" applyFont="1" applyFill="1" applyBorder="1" applyAlignment="1"/>
    <xf numFmtId="164" fontId="11" fillId="0" borderId="0" xfId="13" applyNumberFormat="1" applyFont="1" applyFill="1"/>
    <xf numFmtId="0" fontId="11" fillId="0" borderId="13" xfId="0" applyFont="1" applyFill="1" applyBorder="1" applyAlignment="1">
      <alignment horizontal="left"/>
    </xf>
    <xf numFmtId="0" fontId="11" fillId="0" borderId="10" xfId="0" applyFont="1" applyFill="1" applyBorder="1" applyAlignment="1">
      <alignment horizontal="left"/>
    </xf>
    <xf numFmtId="0" fontId="11" fillId="0" borderId="10" xfId="0" applyNumberFormat="1" applyFont="1" applyFill="1" applyBorder="1" applyAlignment="1"/>
    <xf numFmtId="0" fontId="11" fillId="0" borderId="12" xfId="0" applyFont="1" applyFill="1" applyBorder="1"/>
    <xf numFmtId="2" fontId="12" fillId="0" borderId="14" xfId="0" applyNumberFormat="1" applyFont="1" applyFill="1" applyBorder="1"/>
    <xf numFmtId="164" fontId="12" fillId="0" borderId="0" xfId="0" applyNumberFormat="1" applyFont="1" applyFill="1"/>
    <xf numFmtId="164" fontId="12" fillId="0" borderId="14" xfId="13" applyFont="1" applyFill="1" applyBorder="1" applyAlignment="1">
      <alignment horizontal="center"/>
    </xf>
    <xf numFmtId="164" fontId="12" fillId="0" borderId="14" xfId="13" applyFont="1" applyFill="1" applyBorder="1" applyAlignment="1">
      <alignment horizontal="left"/>
    </xf>
    <xf numFmtId="0" fontId="11" fillId="0" borderId="10" xfId="11" applyFont="1" applyFill="1" applyBorder="1" applyAlignment="1">
      <alignment horizontal="left"/>
    </xf>
    <xf numFmtId="164" fontId="11" fillId="0" borderId="15" xfId="13" applyFont="1" applyFill="1" applyBorder="1" applyAlignment="1">
      <alignment horizontal="right" indent="1"/>
    </xf>
    <xf numFmtId="0" fontId="11" fillId="0" borderId="10" xfId="11" applyFont="1" applyFill="1" applyBorder="1" applyAlignment="1"/>
    <xf numFmtId="164" fontId="11" fillId="0" borderId="15" xfId="13" applyFont="1" applyFill="1" applyBorder="1" applyAlignment="1">
      <alignment horizontal="right" indent="2"/>
    </xf>
    <xf numFmtId="164" fontId="12" fillId="0" borderId="15" xfId="13" applyFont="1" applyFill="1" applyBorder="1"/>
    <xf numFmtId="164" fontId="11" fillId="0" borderId="15" xfId="13" applyFont="1" applyFill="1" applyBorder="1"/>
    <xf numFmtId="164" fontId="11" fillId="0" borderId="0" xfId="13" applyFont="1" applyFill="1"/>
    <xf numFmtId="0" fontId="11" fillId="0" borderId="13" xfId="0" applyNumberFormat="1" applyFont="1" applyFill="1" applyBorder="1" applyAlignment="1"/>
    <xf numFmtId="164" fontId="11" fillId="0" borderId="16" xfId="13" applyFont="1" applyFill="1" applyBorder="1" applyAlignment="1"/>
    <xf numFmtId="164" fontId="12" fillId="0" borderId="14" xfId="13" applyFont="1" applyFill="1" applyBorder="1" applyAlignment="1">
      <alignment wrapText="1"/>
    </xf>
    <xf numFmtId="164" fontId="12" fillId="0" borderId="14" xfId="13" applyNumberFormat="1" applyFont="1" applyFill="1" applyBorder="1" applyAlignment="1">
      <alignment wrapText="1"/>
    </xf>
    <xf numFmtId="0" fontId="11" fillId="0" borderId="10" xfId="6" applyFont="1" applyFill="1" applyBorder="1" applyAlignment="1"/>
    <xf numFmtId="0" fontId="11" fillId="0" borderId="12" xfId="6" applyFont="1" applyFill="1" applyBorder="1" applyAlignment="1"/>
    <xf numFmtId="165" fontId="11" fillId="0" borderId="16" xfId="0" applyNumberFormat="1" applyFont="1" applyFill="1" applyBorder="1" applyAlignment="1">
      <alignment horizontal="right"/>
    </xf>
    <xf numFmtId="0" fontId="11" fillId="0" borderId="16" xfId="0" applyFont="1" applyFill="1" applyBorder="1" applyAlignment="1">
      <alignment horizontal="right"/>
    </xf>
    <xf numFmtId="0" fontId="11" fillId="0" borderId="0" xfId="6" applyFont="1" applyFill="1" applyAlignment="1"/>
    <xf numFmtId="0" fontId="11" fillId="0" borderId="0" xfId="0" applyNumberFormat="1" applyFont="1" applyFill="1" applyBorder="1" applyAlignment="1"/>
    <xf numFmtId="2" fontId="5" fillId="0" borderId="15" xfId="0" applyNumberFormat="1" applyFont="1" applyFill="1" applyBorder="1"/>
    <xf numFmtId="2" fontId="5" fillId="0" borderId="16" xfId="0" applyNumberFormat="1" applyFont="1" applyFill="1" applyBorder="1"/>
    <xf numFmtId="2" fontId="12" fillId="0" borderId="14" xfId="9" applyNumberFormat="1" applyFont="1" applyFill="1" applyBorder="1" applyAlignment="1"/>
    <xf numFmtId="2" fontId="11" fillId="0" borderId="15" xfId="9" applyNumberFormat="1" applyFont="1" applyFill="1" applyBorder="1" applyAlignment="1"/>
    <xf numFmtId="2" fontId="12" fillId="0" borderId="16" xfId="9" applyNumberFormat="1" applyFont="1" applyFill="1" applyBorder="1" applyAlignment="1"/>
    <xf numFmtId="0" fontId="5" fillId="0" borderId="0" xfId="5"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0" fontId="5" fillId="0" borderId="10" xfId="5" applyFont="1" applyFill="1" applyBorder="1"/>
    <xf numFmtId="0" fontId="13" fillId="0" borderId="11" xfId="5" applyNumberFormat="1" applyFont="1" applyFill="1" applyBorder="1" applyAlignment="1"/>
    <xf numFmtId="0" fontId="13" fillId="0" borderId="25" xfId="5" applyNumberFormat="1" applyFont="1" applyFill="1" applyBorder="1" applyAlignment="1"/>
    <xf numFmtId="0" fontId="5" fillId="0" borderId="25" xfId="5" applyFont="1" applyFill="1" applyBorder="1" applyAlignment="1"/>
    <xf numFmtId="2" fontId="12" fillId="0" borderId="15" xfId="9" applyNumberFormat="1" applyFont="1" applyFill="1" applyBorder="1" applyAlignment="1"/>
    <xf numFmtId="170" fontId="12" fillId="0" borderId="14" xfId="13" applyNumberFormat="1" applyFont="1" applyFill="1" applyBorder="1"/>
    <xf numFmtId="49" fontId="15" fillId="0" borderId="22" xfId="0" applyNumberFormat="1" applyFont="1" applyBorder="1" applyAlignment="1">
      <alignment horizontal="center" vertical="center" wrapText="1"/>
    </xf>
    <xf numFmtId="169" fontId="12" fillId="0" borderId="14" xfId="13" applyNumberFormat="1" applyFont="1" applyFill="1" applyBorder="1"/>
    <xf numFmtId="0" fontId="12" fillId="0" borderId="0" xfId="0" applyFont="1" applyFill="1" applyBorder="1"/>
    <xf numFmtId="3" fontId="5" fillId="0" borderId="16" xfId="0" applyNumberFormat="1" applyFont="1" applyFill="1" applyBorder="1"/>
    <xf numFmtId="167" fontId="5" fillId="0" borderId="0" xfId="13" applyNumberFormat="1" applyFont="1" applyFill="1" applyBorder="1"/>
    <xf numFmtId="164" fontId="5" fillId="0" borderId="0" xfId="0" applyNumberFormat="1" applyFont="1" applyFill="1" applyBorder="1"/>
    <xf numFmtId="2" fontId="11" fillId="0" borderId="24" xfId="0" applyNumberFormat="1" applyFont="1" applyFill="1" applyBorder="1"/>
    <xf numFmtId="2" fontId="11" fillId="0" borderId="16" xfId="0" applyNumberFormat="1" applyFont="1" applyFill="1" applyBorder="1"/>
    <xf numFmtId="0" fontId="10" fillId="0" borderId="26" xfId="0" applyFont="1" applyFill="1" applyBorder="1"/>
    <xf numFmtId="2" fontId="11" fillId="0" borderId="0" xfId="0" applyNumberFormat="1" applyFont="1" applyFill="1"/>
    <xf numFmtId="0" fontId="5" fillId="0" borderId="27" xfId="0" applyFont="1" applyFill="1" applyBorder="1"/>
    <xf numFmtId="2" fontId="12" fillId="0" borderId="0" xfId="0" applyNumberFormat="1" applyFont="1" applyFill="1"/>
    <xf numFmtId="1" fontId="5" fillId="0" borderId="15" xfId="0" applyNumberFormat="1" applyFont="1" applyFill="1" applyBorder="1"/>
    <xf numFmtId="164" fontId="5" fillId="0" borderId="16" xfId="0" applyNumberFormat="1" applyFont="1" applyFill="1" applyBorder="1"/>
    <xf numFmtId="169" fontId="12" fillId="0" borderId="0" xfId="0" applyNumberFormat="1" applyFont="1" applyFill="1"/>
    <xf numFmtId="3" fontId="5" fillId="0" borderId="0" xfId="0" applyNumberFormat="1" applyFont="1" applyFill="1" applyBorder="1"/>
    <xf numFmtId="0" fontId="10" fillId="0" borderId="10" xfId="3" applyFont="1" applyFill="1" applyBorder="1" applyAlignment="1">
      <alignment horizontal="left" vertical="center" wrapText="1"/>
    </xf>
    <xf numFmtId="169" fontId="5" fillId="0" borderId="15" xfId="13" applyNumberFormat="1" applyFont="1" applyFill="1" applyBorder="1" applyAlignment="1">
      <alignment horizontal="right"/>
    </xf>
    <xf numFmtId="4" fontId="21" fillId="0" borderId="0" xfId="0" applyNumberFormat="1" applyFont="1"/>
    <xf numFmtId="164" fontId="12" fillId="0" borderId="0" xfId="13" applyFont="1" applyFill="1"/>
    <xf numFmtId="164" fontId="16" fillId="0" borderId="15" xfId="13" applyFont="1" applyFill="1" applyBorder="1" applyAlignment="1">
      <alignment horizontal="right" vertical="center"/>
    </xf>
    <xf numFmtId="0" fontId="5" fillId="0" borderId="28" xfId="0" applyFont="1" applyFill="1" applyBorder="1"/>
    <xf numFmtId="167" fontId="5" fillId="0" borderId="16" xfId="13" applyNumberFormat="1" applyFont="1" applyFill="1" applyBorder="1"/>
    <xf numFmtId="164" fontId="22" fillId="0" borderId="0" xfId="13" applyFont="1" applyFill="1"/>
    <xf numFmtId="2" fontId="5" fillId="0" borderId="0" xfId="0" applyNumberFormat="1" applyFont="1" applyFill="1"/>
    <xf numFmtId="164" fontId="5" fillId="0" borderId="0" xfId="13" applyFont="1" applyFill="1"/>
    <xf numFmtId="0" fontId="11" fillId="0" borderId="16" xfId="0" applyFont="1" applyFill="1" applyBorder="1" applyAlignment="1">
      <alignment horizontal="left" wrapText="1" indent="1"/>
    </xf>
    <xf numFmtId="0" fontId="16" fillId="0" borderId="17" xfId="4" applyFont="1" applyFill="1" applyBorder="1"/>
    <xf numFmtId="0" fontId="16" fillId="0" borderId="18" xfId="4" applyFont="1" applyFill="1" applyBorder="1" applyAlignment="1">
      <alignment vertical="center"/>
    </xf>
    <xf numFmtId="0" fontId="16" fillId="0" borderId="3" xfId="4"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0" xfId="0" applyFont="1" applyFill="1"/>
    <xf numFmtId="0" fontId="17" fillId="0" borderId="8" xfId="4" applyNumberFormat="1" applyFont="1" applyFill="1" applyBorder="1"/>
    <xf numFmtId="0" fontId="17" fillId="0" borderId="9" xfId="4" applyFont="1" applyFill="1" applyBorder="1"/>
    <xf numFmtId="167" fontId="17" fillId="0" borderId="14" xfId="13" applyNumberFormat="1" applyFont="1" applyFill="1" applyBorder="1"/>
    <xf numFmtId="164" fontId="17" fillId="0" borderId="14" xfId="13" applyFont="1" applyFill="1" applyBorder="1" applyAlignment="1"/>
    <xf numFmtId="164" fontId="17" fillId="0" borderId="14" xfId="13" applyNumberFormat="1" applyFont="1" applyFill="1" applyBorder="1" applyAlignment="1"/>
    <xf numFmtId="0" fontId="17" fillId="0" borderId="0" xfId="0" applyFont="1" applyFill="1"/>
    <xf numFmtId="0" fontId="17" fillId="0" borderId="10" xfId="4" applyNumberFormat="1" applyFont="1" applyFill="1" applyBorder="1"/>
    <xf numFmtId="0" fontId="17" fillId="0" borderId="11" xfId="4" applyFont="1" applyFill="1" applyBorder="1"/>
    <xf numFmtId="167" fontId="17" fillId="0" borderId="15" xfId="13" applyNumberFormat="1" applyFont="1" applyFill="1" applyBorder="1"/>
    <xf numFmtId="164" fontId="17" fillId="0" borderId="15" xfId="13" applyFont="1" applyFill="1" applyBorder="1" applyAlignment="1"/>
    <xf numFmtId="164" fontId="17" fillId="0" borderId="15" xfId="13" applyNumberFormat="1" applyFont="1" applyFill="1" applyBorder="1" applyAlignment="1"/>
    <xf numFmtId="0" fontId="16" fillId="0" borderId="10" xfId="4" applyFont="1" applyFill="1" applyBorder="1"/>
    <xf numFmtId="0" fontId="16" fillId="0" borderId="11" xfId="8" applyFont="1" applyFill="1" applyBorder="1"/>
    <xf numFmtId="167" fontId="16" fillId="0" borderId="15" xfId="13" applyNumberFormat="1" applyFont="1" applyFill="1" applyBorder="1"/>
    <xf numFmtId="164" fontId="16" fillId="0" borderId="15" xfId="13" applyFont="1" applyFill="1" applyBorder="1" applyAlignment="1"/>
    <xf numFmtId="164" fontId="16" fillId="0" borderId="15" xfId="13" applyNumberFormat="1" applyFont="1" applyFill="1" applyBorder="1" applyAlignment="1"/>
    <xf numFmtId="0" fontId="16" fillId="0" borderId="11" xfId="8" applyFont="1" applyFill="1" applyBorder="1" applyAlignment="1">
      <alignment horizontal="left"/>
    </xf>
    <xf numFmtId="164" fontId="16" fillId="0" borderId="15" xfId="13" applyNumberFormat="1" applyFont="1" applyFill="1" applyBorder="1" applyAlignment="1">
      <alignment vertical="center" wrapText="1"/>
    </xf>
    <xf numFmtId="0" fontId="17" fillId="0" borderId="11" xfId="8" applyFont="1" applyFill="1" applyBorder="1"/>
    <xf numFmtId="0" fontId="16" fillId="0" borderId="10" xfId="0" applyFont="1" applyFill="1" applyBorder="1"/>
    <xf numFmtId="0" fontId="17" fillId="0" borderId="10" xfId="4" applyFont="1" applyFill="1" applyBorder="1"/>
    <xf numFmtId="167" fontId="23" fillId="0" borderId="15" xfId="13" applyNumberFormat="1" applyFont="1" applyFill="1" applyBorder="1" applyAlignment="1">
      <alignment horizontal="center"/>
    </xf>
    <xf numFmtId="167" fontId="16" fillId="0" borderId="15" xfId="13" applyNumberFormat="1" applyFont="1" applyFill="1" applyBorder="1" applyAlignment="1">
      <alignment horizontal="right" indent="5"/>
    </xf>
    <xf numFmtId="165" fontId="16" fillId="0" borderId="15" xfId="4" applyNumberFormat="1" applyFont="1" applyFill="1" applyBorder="1" applyAlignment="1">
      <alignment horizontal="right" indent="5"/>
    </xf>
    <xf numFmtId="167" fontId="17" fillId="0" borderId="15" xfId="13" applyNumberFormat="1" applyFont="1" applyFill="1" applyBorder="1" applyAlignment="1">
      <alignment horizontal="right" indent="5"/>
    </xf>
    <xf numFmtId="165" fontId="17" fillId="0" borderId="15" xfId="4" applyNumberFormat="1" applyFont="1" applyFill="1" applyBorder="1" applyAlignment="1">
      <alignment horizontal="right" indent="5"/>
    </xf>
    <xf numFmtId="0" fontId="17" fillId="0" borderId="15" xfId="0" applyFont="1" applyFill="1" applyBorder="1"/>
    <xf numFmtId="0" fontId="17" fillId="0" borderId="12" xfId="4" applyFont="1" applyFill="1" applyBorder="1"/>
    <xf numFmtId="0" fontId="16" fillId="0" borderId="13" xfId="8" applyFont="1" applyFill="1" applyBorder="1"/>
    <xf numFmtId="167" fontId="16" fillId="0" borderId="16" xfId="13" applyNumberFormat="1" applyFont="1" applyFill="1" applyBorder="1"/>
    <xf numFmtId="167" fontId="16" fillId="0" borderId="16" xfId="13" applyNumberFormat="1" applyFont="1" applyFill="1" applyBorder="1" applyAlignment="1">
      <alignment horizontal="right" indent="5"/>
    </xf>
    <xf numFmtId="165" fontId="16" fillId="0" borderId="16" xfId="4" applyNumberFormat="1" applyFont="1" applyFill="1" applyBorder="1" applyAlignment="1">
      <alignment horizontal="right" indent="5"/>
    </xf>
    <xf numFmtId="0" fontId="16" fillId="0" borderId="16" xfId="0" applyFont="1" applyFill="1" applyBorder="1"/>
    <xf numFmtId="0" fontId="16" fillId="0" borderId="11" xfId="8" applyFont="1" applyFill="1" applyBorder="1" applyAlignment="1">
      <alignment horizontal="left" wrapText="1"/>
    </xf>
    <xf numFmtId="0" fontId="10" fillId="0" borderId="10" xfId="0" applyFont="1" applyFill="1" applyBorder="1" applyAlignment="1">
      <alignment horizontal="left"/>
    </xf>
    <xf numFmtId="0" fontId="10" fillId="0" borderId="11" xfId="0" applyFont="1" applyFill="1" applyBorder="1" applyAlignment="1">
      <alignment horizontal="left"/>
    </xf>
    <xf numFmtId="0" fontId="10" fillId="0" borderId="10"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5" fillId="0" borderId="0" xfId="4" applyFont="1" applyFill="1" applyAlignment="1">
      <alignment horizontal="left"/>
    </xf>
    <xf numFmtId="0" fontId="10" fillId="0" borderId="0" xfId="10" applyNumberFormat="1" applyFont="1" applyFill="1" applyBorder="1" applyAlignment="1">
      <alignment horizontal="left"/>
    </xf>
    <xf numFmtId="0" fontId="5" fillId="0" borderId="0" xfId="0" applyNumberFormat="1" applyFont="1" applyFill="1" applyBorder="1" applyAlignment="1">
      <alignment horizontal="left"/>
    </xf>
    <xf numFmtId="0" fontId="10" fillId="0" borderId="0" xfId="0" applyFont="1" applyFill="1" applyBorder="1" applyAlignment="1">
      <alignment horizontal="left"/>
    </xf>
    <xf numFmtId="0" fontId="10" fillId="0" borderId="0" xfId="0" applyFont="1" applyFill="1" applyAlignment="1">
      <alignment horizontal="left"/>
    </xf>
    <xf numFmtId="0" fontId="5" fillId="0" borderId="25" xfId="5" applyNumberFormat="1" applyFont="1" applyFill="1" applyBorder="1" applyAlignment="1">
      <alignment horizontal="left"/>
    </xf>
    <xf numFmtId="0" fontId="5" fillId="0" borderId="11" xfId="5" applyNumberFormat="1" applyFont="1" applyFill="1" applyBorder="1" applyAlignment="1">
      <alignment horizontal="left"/>
    </xf>
    <xf numFmtId="0" fontId="5" fillId="0" borderId="3" xfId="5" applyNumberFormat="1" applyFont="1" applyFill="1" applyBorder="1" applyAlignment="1">
      <alignment horizontal="center" vertical="center"/>
    </xf>
    <xf numFmtId="0" fontId="5" fillId="0" borderId="7" xfId="5" applyNumberFormat="1" applyFont="1" applyFill="1" applyBorder="1" applyAlignment="1">
      <alignment horizontal="center" vertical="center" wrapText="1"/>
    </xf>
    <xf numFmtId="0" fontId="0" fillId="0" borderId="21" xfId="0" applyBorder="1" applyAlignment="1">
      <alignment horizontal="center" vertical="center" wrapText="1"/>
    </xf>
    <xf numFmtId="0" fontId="5" fillId="0" borderId="1" xfId="5" applyFont="1" applyFill="1" applyBorder="1" applyAlignment="1">
      <alignment horizontal="center"/>
    </xf>
    <xf numFmtId="0" fontId="5" fillId="0" borderId="0" xfId="0" applyFont="1" applyFill="1" applyAlignment="1">
      <alignment horizontal="left"/>
    </xf>
    <xf numFmtId="0" fontId="12" fillId="0" borderId="10" xfId="11" applyNumberFormat="1" applyFont="1" applyFill="1" applyBorder="1" applyAlignment="1">
      <alignment horizontal="left" wrapText="1"/>
    </xf>
    <xf numFmtId="0" fontId="12" fillId="0" borderId="11" xfId="11" applyNumberFormat="1" applyFont="1" applyFill="1" applyBorder="1" applyAlignment="1">
      <alignment horizontal="left" wrapText="1"/>
    </xf>
    <xf numFmtId="0" fontId="12" fillId="0" borderId="8" xfId="11" applyNumberFormat="1" applyFont="1" applyFill="1" applyBorder="1" applyAlignment="1">
      <alignment horizontal="left" wrapText="1"/>
    </xf>
    <xf numFmtId="0" fontId="12" fillId="0" borderId="9" xfId="11" applyNumberFormat="1" applyFont="1" applyFill="1" applyBorder="1" applyAlignment="1">
      <alignment horizontal="left" wrapText="1"/>
    </xf>
    <xf numFmtId="0" fontId="10" fillId="0" borderId="0" xfId="6" applyNumberFormat="1" applyFont="1" applyFill="1" applyBorder="1" applyAlignment="1">
      <alignment horizontal="left"/>
    </xf>
    <xf numFmtId="0" fontId="12" fillId="0" borderId="8" xfId="0" applyFont="1" applyFill="1" applyBorder="1" applyAlignment="1">
      <alignment horizontal="center"/>
    </xf>
    <xf numFmtId="0" fontId="12" fillId="0" borderId="9" xfId="0" applyFont="1" applyFill="1" applyBorder="1" applyAlignment="1">
      <alignment horizontal="center"/>
    </xf>
    <xf numFmtId="0" fontId="5" fillId="0" borderId="0" xfId="0" applyFont="1" applyFill="1" applyBorder="1" applyAlignment="1">
      <alignment horizontal="left"/>
    </xf>
    <xf numFmtId="0" fontId="10" fillId="0" borderId="0" xfId="0" applyNumberFormat="1" applyFont="1" applyFill="1" applyBorder="1" applyAlignment="1">
      <alignment horizontal="left"/>
    </xf>
  </cellXfs>
  <cellStyles count="15">
    <cellStyle name="Comma" xfId="13" builtinId="3"/>
    <cellStyle name="Comma 3" xfId="1"/>
    <cellStyle name="Normal" xfId="0" builtinId="0"/>
    <cellStyle name="Normal 12" xfId="2"/>
    <cellStyle name="Normal 3" xfId="14"/>
    <cellStyle name="Normal_02NN" xfId="3"/>
    <cellStyle name="Normal_06DTNN" xfId="4"/>
    <cellStyle name="Normal_07gia" xfId="5"/>
    <cellStyle name="Normal_07VT" xfId="6"/>
    <cellStyle name="Normal_Bctiendo2000" xfId="7"/>
    <cellStyle name="Normal_Bieu04.072" xfId="8"/>
    <cellStyle name="Normal_Book2" xfId="9"/>
    <cellStyle name="Normal_SPT3-96_Bieudautu_Dautu(6-2011)" xfId="10"/>
    <cellStyle name="Normal_SPT3-96_TM, VT, CPI__ T02.2011" xfId="11"/>
    <cellStyle name="Percent" xfId="1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28" zoomScale="90" zoomScaleNormal="90" workbookViewId="0">
      <selection activeCell="B3" sqref="B3"/>
    </sheetView>
  </sheetViews>
  <sheetFormatPr defaultColWidth="9.140625" defaultRowHeight="15.75" x14ac:dyDescent="0.25"/>
  <cols>
    <col min="1" max="1" width="3.85546875" style="3" customWidth="1"/>
    <col min="2" max="2" width="33.7109375" style="3" customWidth="1"/>
    <col min="3" max="5" width="14.85546875" style="3" customWidth="1"/>
    <col min="6" max="6" width="9.140625" style="3"/>
    <col min="7" max="7" width="10" style="3" bestFit="1" customWidth="1"/>
    <col min="8" max="9" width="9.140625" style="3"/>
    <col min="10" max="10" width="12.85546875" style="3" bestFit="1" customWidth="1"/>
    <col min="11" max="16384" width="9.140625" style="3"/>
  </cols>
  <sheetData>
    <row r="1" spans="1:10" ht="24" customHeight="1" x14ac:dyDescent="0.25">
      <c r="A1" s="2" t="s">
        <v>201</v>
      </c>
      <c r="B1" s="2"/>
      <c r="C1" s="2"/>
      <c r="D1" s="2"/>
      <c r="E1" s="2"/>
    </row>
    <row r="2" spans="1:10" ht="24" customHeight="1" x14ac:dyDescent="0.25">
      <c r="A2" s="1"/>
      <c r="B2" s="1"/>
      <c r="C2" s="38"/>
      <c r="D2" s="1"/>
      <c r="E2" s="39"/>
    </row>
    <row r="3" spans="1:10" s="4" customFormat="1" ht="70.5" customHeight="1" x14ac:dyDescent="0.25">
      <c r="A3" s="91"/>
      <c r="B3" s="92"/>
      <c r="C3" s="93" t="s">
        <v>101</v>
      </c>
      <c r="D3" s="93" t="s">
        <v>102</v>
      </c>
      <c r="E3" s="94" t="s">
        <v>103</v>
      </c>
    </row>
    <row r="4" spans="1:10" ht="22.5" customHeight="1" x14ac:dyDescent="0.25">
      <c r="A4" s="42" t="s">
        <v>39</v>
      </c>
      <c r="B4" s="43"/>
      <c r="C4" s="80"/>
      <c r="D4" s="80"/>
      <c r="E4" s="83"/>
    </row>
    <row r="5" spans="1:10" ht="22.5" customHeight="1" x14ac:dyDescent="0.25">
      <c r="A5" s="202"/>
      <c r="B5" s="45" t="s">
        <v>211</v>
      </c>
      <c r="C5" s="81"/>
      <c r="D5" s="81"/>
      <c r="E5" s="84"/>
    </row>
    <row r="6" spans="1:10" ht="22.5" customHeight="1" x14ac:dyDescent="0.25">
      <c r="A6" s="202"/>
      <c r="B6" s="46" t="s">
        <v>212</v>
      </c>
      <c r="C6" s="81">
        <v>435</v>
      </c>
      <c r="D6" s="81">
        <v>1061</v>
      </c>
      <c r="E6" s="84">
        <f>+D6/C6*100</f>
        <v>243.90804597701151</v>
      </c>
      <c r="J6" s="219"/>
    </row>
    <row r="7" spans="1:10" ht="22.5" customHeight="1" x14ac:dyDescent="0.25">
      <c r="A7" s="202"/>
      <c r="B7" s="46" t="s">
        <v>222</v>
      </c>
      <c r="C7" s="81"/>
      <c r="D7" s="81"/>
      <c r="E7" s="84"/>
    </row>
    <row r="8" spans="1:10" ht="20.25" customHeight="1" x14ac:dyDescent="0.25">
      <c r="A8" s="47"/>
      <c r="B8" s="45" t="s">
        <v>40</v>
      </c>
      <c r="C8" s="81"/>
      <c r="D8" s="81"/>
      <c r="E8" s="84"/>
    </row>
    <row r="9" spans="1:10" ht="20.25" customHeight="1" x14ac:dyDescent="0.25">
      <c r="A9" s="47"/>
      <c r="B9" s="46" t="s">
        <v>6</v>
      </c>
      <c r="C9" s="81">
        <v>185</v>
      </c>
      <c r="D9" s="81">
        <v>193</v>
      </c>
      <c r="E9" s="84">
        <f>+D9/C9*100</f>
        <v>104.32432432432432</v>
      </c>
    </row>
    <row r="10" spans="1:10" ht="20.25" customHeight="1" x14ac:dyDescent="0.25">
      <c r="A10" s="47"/>
      <c r="B10" s="46" t="s">
        <v>213</v>
      </c>
      <c r="C10" s="81">
        <v>26</v>
      </c>
      <c r="D10" s="211">
        <v>25.6</v>
      </c>
      <c r="E10" s="84">
        <f>+D10/C10*100</f>
        <v>98.461538461538467</v>
      </c>
    </row>
    <row r="11" spans="1:10" ht="20.25" customHeight="1" x14ac:dyDescent="0.25">
      <c r="A11" s="47"/>
      <c r="B11" s="46" t="s">
        <v>218</v>
      </c>
      <c r="C11" s="81"/>
      <c r="D11" s="81"/>
      <c r="E11" s="84"/>
    </row>
    <row r="12" spans="1:10" ht="20.25" customHeight="1" x14ac:dyDescent="0.25">
      <c r="A12" s="47"/>
      <c r="B12" s="46" t="s">
        <v>219</v>
      </c>
      <c r="C12" s="81"/>
      <c r="D12" s="81"/>
      <c r="E12" s="84"/>
    </row>
    <row r="13" spans="1:10" ht="20.25" customHeight="1" x14ac:dyDescent="0.25">
      <c r="A13" s="47"/>
      <c r="B13" s="46" t="s">
        <v>199</v>
      </c>
      <c r="C13" s="211">
        <v>208.18</v>
      </c>
      <c r="D13" s="211">
        <v>237</v>
      </c>
      <c r="E13" s="84">
        <f>+D13/C13*100</f>
        <v>113.84378902872514</v>
      </c>
    </row>
    <row r="14" spans="1:10" ht="20.25" customHeight="1" x14ac:dyDescent="0.25">
      <c r="A14" s="47"/>
      <c r="B14" s="46" t="s">
        <v>223</v>
      </c>
      <c r="C14" s="211"/>
      <c r="D14" s="211"/>
      <c r="E14" s="84"/>
    </row>
    <row r="15" spans="1:10" ht="33.75" customHeight="1" x14ac:dyDescent="0.25">
      <c r="A15" s="263" t="s">
        <v>34</v>
      </c>
      <c r="B15" s="264"/>
      <c r="C15" s="81"/>
      <c r="D15" s="81"/>
      <c r="E15" s="84"/>
    </row>
    <row r="16" spans="1:10" ht="19.5" customHeight="1" x14ac:dyDescent="0.25">
      <c r="A16" s="210"/>
      <c r="B16" s="45" t="s">
        <v>211</v>
      </c>
      <c r="C16" s="81"/>
      <c r="D16" s="81"/>
      <c r="E16" s="84"/>
    </row>
    <row r="17" spans="1:9" ht="19.5" customHeight="1" x14ac:dyDescent="0.25">
      <c r="A17" s="210"/>
      <c r="B17" s="46" t="s">
        <v>212</v>
      </c>
      <c r="C17" s="81"/>
      <c r="D17" s="81"/>
      <c r="E17" s="84"/>
    </row>
    <row r="18" spans="1:9" ht="19.5" customHeight="1" x14ac:dyDescent="0.25">
      <c r="A18" s="210"/>
      <c r="B18" s="46" t="s">
        <v>222</v>
      </c>
      <c r="C18" s="81"/>
      <c r="D18" s="81"/>
      <c r="E18" s="84"/>
    </row>
    <row r="19" spans="1:9" ht="20.25" customHeight="1" x14ac:dyDescent="0.25">
      <c r="A19" s="47"/>
      <c r="B19" s="45" t="s">
        <v>61</v>
      </c>
      <c r="C19" s="81"/>
      <c r="D19" s="81"/>
      <c r="E19" s="84"/>
    </row>
    <row r="20" spans="1:9" ht="20.25" customHeight="1" x14ac:dyDescent="0.25">
      <c r="A20" s="47"/>
      <c r="B20" s="46" t="s">
        <v>6</v>
      </c>
      <c r="C20" s="81">
        <v>9032.7520000000004</v>
      </c>
      <c r="D20" s="81">
        <v>8392.7959999999985</v>
      </c>
      <c r="E20" s="84">
        <f>+D20/C20*100</f>
        <v>92.91516029666262</v>
      </c>
    </row>
    <row r="21" spans="1:9" ht="20.25" customHeight="1" x14ac:dyDescent="0.25">
      <c r="A21" s="47"/>
      <c r="B21" s="46" t="s">
        <v>218</v>
      </c>
      <c r="C21" s="81"/>
      <c r="D21" s="81"/>
      <c r="E21" s="84"/>
    </row>
    <row r="22" spans="1:9" ht="20.25" customHeight="1" x14ac:dyDescent="0.25">
      <c r="A22" s="47"/>
      <c r="B22" s="46" t="s">
        <v>219</v>
      </c>
      <c r="C22" s="81"/>
      <c r="D22" s="81"/>
      <c r="E22" s="84"/>
    </row>
    <row r="23" spans="1:9" ht="20.25" customHeight="1" x14ac:dyDescent="0.25">
      <c r="A23" s="47"/>
      <c r="B23" s="46" t="s">
        <v>199</v>
      </c>
      <c r="C23" s="211">
        <v>331.89479999999992</v>
      </c>
      <c r="D23" s="211">
        <v>383.15</v>
      </c>
      <c r="E23" s="84">
        <f t="shared" ref="E23" si="0">+D23/C23*100</f>
        <v>115.44320670284682</v>
      </c>
      <c r="H23" s="218"/>
      <c r="I23" s="218"/>
    </row>
    <row r="24" spans="1:9" ht="20.25" customHeight="1" x14ac:dyDescent="0.25">
      <c r="A24" s="47"/>
      <c r="B24" s="46" t="s">
        <v>223</v>
      </c>
      <c r="C24" s="81"/>
      <c r="D24" s="81"/>
      <c r="E24" s="84"/>
      <c r="H24" s="218"/>
      <c r="I24" s="218"/>
    </row>
    <row r="25" spans="1:9" s="4" customFormat="1" ht="20.25" customHeight="1" x14ac:dyDescent="0.25">
      <c r="A25" s="261" t="s">
        <v>92</v>
      </c>
      <c r="B25" s="262"/>
      <c r="C25" s="86"/>
      <c r="D25" s="86"/>
      <c r="E25" s="84"/>
    </row>
    <row r="26" spans="1:9" ht="20.25" customHeight="1" x14ac:dyDescent="0.25">
      <c r="A26" s="47"/>
      <c r="B26" s="48" t="s">
        <v>93</v>
      </c>
      <c r="C26" s="81">
        <v>99142</v>
      </c>
      <c r="D26" s="81">
        <v>99274</v>
      </c>
      <c r="E26" s="84">
        <f t="shared" ref="E26:E33" si="1">+D26/C26*100</f>
        <v>100.13314236146134</v>
      </c>
    </row>
    <row r="27" spans="1:9" ht="20.25" customHeight="1" x14ac:dyDescent="0.25">
      <c r="A27" s="47"/>
      <c r="B27" s="48" t="s">
        <v>94</v>
      </c>
      <c r="C27" s="81">
        <v>18049</v>
      </c>
      <c r="D27" s="81">
        <v>19350</v>
      </c>
      <c r="E27" s="84">
        <f t="shared" si="1"/>
        <v>107.20815557648623</v>
      </c>
    </row>
    <row r="28" spans="1:9" ht="20.25" customHeight="1" x14ac:dyDescent="0.25">
      <c r="A28" s="47"/>
      <c r="B28" s="48" t="s">
        <v>95</v>
      </c>
      <c r="C28" s="81">
        <v>227459</v>
      </c>
      <c r="D28" s="81">
        <v>217547</v>
      </c>
      <c r="E28" s="84">
        <f t="shared" si="1"/>
        <v>95.642291577822817</v>
      </c>
    </row>
    <row r="29" spans="1:9" ht="20.25" customHeight="1" x14ac:dyDescent="0.25">
      <c r="A29" s="87"/>
      <c r="B29" s="48" t="s">
        <v>96</v>
      </c>
      <c r="C29" s="81">
        <v>1209.83</v>
      </c>
      <c r="D29" s="81">
        <v>1300.74</v>
      </c>
      <c r="E29" s="84">
        <f t="shared" si="1"/>
        <v>107.51427886562574</v>
      </c>
    </row>
    <row r="30" spans="1:9" ht="20.25" customHeight="1" x14ac:dyDescent="0.25">
      <c r="A30" s="87"/>
      <c r="B30" s="88" t="s">
        <v>97</v>
      </c>
      <c r="C30" s="89">
        <v>870.38000000000011</v>
      </c>
      <c r="D30" s="89">
        <v>972.64</v>
      </c>
      <c r="E30" s="90">
        <f t="shared" si="1"/>
        <v>111.74889128886232</v>
      </c>
    </row>
    <row r="31" spans="1:9" ht="20.25" customHeight="1" x14ac:dyDescent="0.25">
      <c r="A31" s="49" t="s">
        <v>98</v>
      </c>
      <c r="B31" s="50"/>
      <c r="C31" s="81"/>
      <c r="D31" s="81"/>
      <c r="E31" s="84"/>
    </row>
    <row r="32" spans="1:9" ht="20.25" customHeight="1" x14ac:dyDescent="0.25">
      <c r="A32" s="49"/>
      <c r="B32" s="48" t="s">
        <v>100</v>
      </c>
      <c r="C32" s="81">
        <v>564</v>
      </c>
      <c r="D32" s="81">
        <v>485</v>
      </c>
      <c r="E32" s="84">
        <f t="shared" si="1"/>
        <v>85.99290780141844</v>
      </c>
    </row>
    <row r="33" spans="1:5" ht="20.25" customHeight="1" x14ac:dyDescent="0.25">
      <c r="A33" s="49"/>
      <c r="B33" s="48" t="s">
        <v>99</v>
      </c>
      <c r="C33" s="81">
        <v>47096</v>
      </c>
      <c r="D33" s="81">
        <v>37170</v>
      </c>
      <c r="E33" s="84">
        <f t="shared" si="1"/>
        <v>78.923900118906062</v>
      </c>
    </row>
    <row r="34" spans="1:5" ht="4.5" customHeight="1" x14ac:dyDescent="0.25">
      <c r="A34" s="51"/>
      <c r="B34" s="52"/>
      <c r="C34" s="82"/>
      <c r="D34" s="82"/>
      <c r="E34" s="85"/>
    </row>
    <row r="35" spans="1:5" x14ac:dyDescent="0.25">
      <c r="A35" s="40"/>
      <c r="B35" s="41"/>
    </row>
    <row r="36" spans="1:5" x14ac:dyDescent="0.25">
      <c r="A36" s="40"/>
      <c r="B36" s="41"/>
    </row>
    <row r="37" spans="1:5" x14ac:dyDescent="0.25">
      <c r="A37" s="40"/>
      <c r="B37" s="1"/>
    </row>
  </sheetData>
  <mergeCells count="2">
    <mergeCell ref="A25:B25"/>
    <mergeCell ref="A15:B15"/>
  </mergeCells>
  <phoneticPr fontId="2" type="noConversion"/>
  <pageMargins left="1.2" right="0.44" top="0.5" bottom="0.62992125984252001" header="0.31496062992126" footer="0.196850393700787"/>
  <pageSetup paperSize="9" firstPageNumber="1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L8" sqref="L8"/>
    </sheetView>
  </sheetViews>
  <sheetFormatPr defaultColWidth="9.140625" defaultRowHeight="15.75" x14ac:dyDescent="0.25"/>
  <cols>
    <col min="1" max="1" width="2.28515625" style="3" customWidth="1"/>
    <col min="2" max="2" width="22.7109375" style="3" customWidth="1"/>
    <col min="3" max="3" width="12.7109375" style="3" customWidth="1"/>
    <col min="4" max="4" width="11.28515625" style="3" customWidth="1"/>
    <col min="5" max="5" width="12.5703125" style="3" customWidth="1"/>
    <col min="6" max="6" width="11.5703125" style="3" customWidth="1"/>
    <col min="7" max="7" width="13.28515625" style="3" customWidth="1"/>
    <col min="8" max="8" width="10.28515625" style="3" hidden="1" customWidth="1"/>
    <col min="9" max="16384" width="9.140625" style="3"/>
  </cols>
  <sheetData>
    <row r="1" spans="1:8" ht="24" customHeight="1" x14ac:dyDescent="0.25">
      <c r="A1" s="281" t="s">
        <v>209</v>
      </c>
      <c r="B1" s="281"/>
      <c r="C1" s="281"/>
      <c r="D1" s="29"/>
      <c r="E1" s="34"/>
    </row>
    <row r="2" spans="1:8" ht="19.5" customHeight="1" x14ac:dyDescent="0.25">
      <c r="A2" s="276" t="s">
        <v>227</v>
      </c>
      <c r="B2" s="276"/>
      <c r="D2" s="35"/>
      <c r="E2" s="36"/>
    </row>
    <row r="3" spans="1:8" ht="27.75" customHeight="1" x14ac:dyDescent="0.25">
      <c r="D3" s="32"/>
      <c r="E3" s="33"/>
    </row>
    <row r="4" spans="1:8" ht="99" customHeight="1" x14ac:dyDescent="0.25">
      <c r="A4" s="63"/>
      <c r="B4" s="64"/>
      <c r="C4" s="5" t="s">
        <v>70</v>
      </c>
      <c r="D4" s="57" t="s">
        <v>38</v>
      </c>
      <c r="E4" s="5" t="s">
        <v>80</v>
      </c>
      <c r="F4" s="57" t="s">
        <v>71</v>
      </c>
      <c r="G4" s="57" t="s">
        <v>78</v>
      </c>
      <c r="H4" s="57" t="s">
        <v>214</v>
      </c>
    </row>
    <row r="5" spans="1:8" s="121" customFormat="1" ht="34.5" customHeight="1" x14ac:dyDescent="0.25">
      <c r="A5" s="279" t="s">
        <v>193</v>
      </c>
      <c r="B5" s="280"/>
      <c r="C5" s="173">
        <f>+C6+C7+C8+C9</f>
        <v>0</v>
      </c>
      <c r="D5" s="174">
        <f>+D6+D7+D8+D9</f>
        <v>150.43067108030931</v>
      </c>
      <c r="E5" s="174">
        <f>+E6+E7+E8+E9</f>
        <v>150.43067108030931</v>
      </c>
      <c r="F5" s="173">
        <f>+D5/H5*100</f>
        <v>107.06047333307902</v>
      </c>
      <c r="G5" s="173">
        <f>+E5/H5*100</f>
        <v>107.06047333307902</v>
      </c>
      <c r="H5" s="213">
        <f>+H6+H8</f>
        <v>140.51</v>
      </c>
    </row>
    <row r="6" spans="1:8" s="121" customFormat="1" ht="23.25" customHeight="1" x14ac:dyDescent="0.25">
      <c r="A6" s="175"/>
      <c r="B6" s="154" t="s">
        <v>62</v>
      </c>
      <c r="C6" s="128">
        <f>+E6-D6</f>
        <v>0</v>
      </c>
      <c r="D6" s="128">
        <v>150.43067108030931</v>
      </c>
      <c r="E6" s="128">
        <v>150.43067108030931</v>
      </c>
      <c r="F6" s="126">
        <f>+D6/H6*100</f>
        <v>107.06047333307902</v>
      </c>
      <c r="G6" s="126">
        <f>+E6/H6*100</f>
        <v>107.06047333307902</v>
      </c>
      <c r="H6" s="170">
        <v>140.51</v>
      </c>
    </row>
    <row r="7" spans="1:8" s="121" customFormat="1" ht="23.25" customHeight="1" x14ac:dyDescent="0.25">
      <c r="A7" s="175"/>
      <c r="B7" s="154" t="s">
        <v>63</v>
      </c>
      <c r="C7" s="128"/>
      <c r="D7" s="128"/>
      <c r="E7" s="128"/>
      <c r="F7" s="126"/>
      <c r="G7" s="126"/>
      <c r="H7" s="203"/>
    </row>
    <row r="8" spans="1:8" s="121" customFormat="1" ht="23.25" customHeight="1" x14ac:dyDescent="0.25">
      <c r="A8" s="175"/>
      <c r="B8" s="154" t="s">
        <v>64</v>
      </c>
      <c r="C8" s="128">
        <f>+E8-D8</f>
        <v>0</v>
      </c>
      <c r="D8" s="128"/>
      <c r="E8" s="128"/>
      <c r="F8" s="126"/>
      <c r="G8" s="126"/>
      <c r="H8" s="203"/>
    </row>
    <row r="9" spans="1:8" s="121" customFormat="1" ht="23.25" customHeight="1" x14ac:dyDescent="0.25">
      <c r="A9" s="175"/>
      <c r="B9" s="154" t="s">
        <v>67</v>
      </c>
      <c r="C9" s="128"/>
      <c r="D9" s="128"/>
      <c r="E9" s="128"/>
      <c r="F9" s="126"/>
      <c r="G9" s="126"/>
      <c r="H9" s="203"/>
    </row>
    <row r="10" spans="1:8" s="121" customFormat="1" ht="32.25" customHeight="1" x14ac:dyDescent="0.25">
      <c r="A10" s="277" t="s">
        <v>191</v>
      </c>
      <c r="B10" s="278"/>
      <c r="C10" s="129">
        <f>+C11+C13</f>
        <v>0</v>
      </c>
      <c r="D10" s="129">
        <f>+D11+D13</f>
        <v>5800.809104863918</v>
      </c>
      <c r="E10" s="129">
        <f>+E11+E13</f>
        <v>5800.809104863918</v>
      </c>
      <c r="F10" s="127">
        <f>+D10/H10*100</f>
        <v>134.28358368783694</v>
      </c>
      <c r="G10" s="127">
        <f>+E10/H10*100</f>
        <v>134.28358368783694</v>
      </c>
      <c r="H10" s="213">
        <f>+H11+H13</f>
        <v>4319.82</v>
      </c>
    </row>
    <row r="11" spans="1:8" s="121" customFormat="1" ht="24.75" customHeight="1" x14ac:dyDescent="0.25">
      <c r="A11" s="175"/>
      <c r="B11" s="154" t="s">
        <v>62</v>
      </c>
      <c r="C11" s="128">
        <f>+E11-D11</f>
        <v>0</v>
      </c>
      <c r="D11" s="128">
        <v>5800.809104863918</v>
      </c>
      <c r="E11" s="128">
        <v>5800.809104863918</v>
      </c>
      <c r="F11" s="126">
        <f>+D11/H11*100</f>
        <v>134.28358368783694</v>
      </c>
      <c r="G11" s="126">
        <f>+E11/H11*100</f>
        <v>134.28358368783694</v>
      </c>
      <c r="H11" s="170">
        <v>4319.82</v>
      </c>
    </row>
    <row r="12" spans="1:8" s="121" customFormat="1" ht="24.75" customHeight="1" x14ac:dyDescent="0.25">
      <c r="A12" s="175"/>
      <c r="B12" s="154" t="s">
        <v>63</v>
      </c>
      <c r="C12" s="128"/>
      <c r="D12" s="128"/>
      <c r="E12" s="128"/>
      <c r="F12" s="126"/>
      <c r="G12" s="126"/>
      <c r="H12" s="203"/>
    </row>
    <row r="13" spans="1:8" s="121" customFormat="1" ht="24.75" customHeight="1" x14ac:dyDescent="0.25">
      <c r="A13" s="175"/>
      <c r="B13" s="154" t="s">
        <v>64</v>
      </c>
      <c r="C13" s="128">
        <f>+E13-D13</f>
        <v>0</v>
      </c>
      <c r="D13" s="128"/>
      <c r="E13" s="128"/>
      <c r="F13" s="126"/>
      <c r="G13" s="126"/>
      <c r="H13" s="203"/>
    </row>
    <row r="14" spans="1:8" s="121" customFormat="1" ht="24.75" customHeight="1" x14ac:dyDescent="0.25">
      <c r="A14" s="176"/>
      <c r="B14" s="171" t="s">
        <v>67</v>
      </c>
      <c r="C14" s="177"/>
      <c r="D14" s="178"/>
      <c r="E14" s="178"/>
      <c r="F14" s="178"/>
      <c r="G14" s="178"/>
    </row>
    <row r="15" spans="1:8" s="121" customFormat="1" ht="20.100000000000001" customHeight="1" x14ac:dyDescent="0.25">
      <c r="A15" s="179"/>
      <c r="B15" s="180"/>
    </row>
    <row r="16" spans="1:8" s="121" customFormat="1" ht="20.100000000000001" customHeight="1" x14ac:dyDescent="0.25"/>
    <row r="17" s="121" customFormat="1" ht="20.100000000000001" customHeight="1" x14ac:dyDescent="0.25"/>
  </sheetData>
  <mergeCells count="4">
    <mergeCell ref="A5:B5"/>
    <mergeCell ref="A10:B10"/>
    <mergeCell ref="A2:B2"/>
    <mergeCell ref="A1:C1"/>
  </mergeCells>
  <pageMargins left="1.01" right="0.511811023622047" top="0.52" bottom="0.62992125984252001" header="0.31496062992126" footer="0.196850393700787"/>
  <pageSetup paperSize="9" firstPageNumber="1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5"/>
  <sheetViews>
    <sheetView workbookViewId="0">
      <selection activeCell="B4" sqref="B4"/>
    </sheetView>
  </sheetViews>
  <sheetFormatPr defaultColWidth="9.140625" defaultRowHeight="16.5" customHeight="1" x14ac:dyDescent="0.25"/>
  <cols>
    <col min="1" max="1" width="4.140625" style="9" customWidth="1"/>
    <col min="2" max="2" width="27.7109375" style="9" customWidth="1"/>
    <col min="3" max="3" width="9.140625" style="9" customWidth="1"/>
    <col min="4" max="4" width="12.28515625" style="9" customWidth="1"/>
    <col min="5" max="5" width="13" style="9" customWidth="1"/>
    <col min="6" max="6" width="18.5703125" style="9" customWidth="1"/>
    <col min="7" max="7" width="14.42578125" style="9" hidden="1" customWidth="1"/>
    <col min="8" max="8" width="13.140625" style="9" hidden="1" customWidth="1"/>
    <col min="9" max="13" width="9.140625" style="9"/>
    <col min="14" max="14" width="14.5703125" style="9" bestFit="1" customWidth="1"/>
    <col min="15" max="16384" width="9.140625" style="9"/>
  </cols>
  <sheetData>
    <row r="1" spans="1:14" ht="24" customHeight="1" x14ac:dyDescent="0.25">
      <c r="A1" s="268" t="s">
        <v>210</v>
      </c>
      <c r="B1" s="268"/>
    </row>
    <row r="2" spans="1:14" ht="19.5" customHeight="1" x14ac:dyDescent="0.25">
      <c r="A2" s="276" t="s">
        <v>227</v>
      </c>
      <c r="B2" s="276"/>
    </row>
    <row r="3" spans="1:14" ht="16.5" customHeight="1" x14ac:dyDescent="0.25">
      <c r="A3" s="6"/>
      <c r="B3" s="6"/>
      <c r="C3" s="6"/>
      <c r="D3" s="6"/>
      <c r="E3" s="6"/>
    </row>
    <row r="4" spans="1:14" ht="82.5" customHeight="1" x14ac:dyDescent="0.25">
      <c r="A4" s="55"/>
      <c r="B4" s="56"/>
      <c r="C4" s="5" t="s">
        <v>69</v>
      </c>
      <c r="D4" s="57" t="s">
        <v>81</v>
      </c>
      <c r="E4" s="5" t="s">
        <v>68</v>
      </c>
      <c r="F4" s="57" t="s">
        <v>82</v>
      </c>
      <c r="G4" s="57" t="s">
        <v>189</v>
      </c>
      <c r="H4" s="57" t="s">
        <v>194</v>
      </c>
    </row>
    <row r="5" spans="1:14" ht="17.25" customHeight="1" x14ac:dyDescent="0.25">
      <c r="A5" s="44" t="s">
        <v>53</v>
      </c>
      <c r="B5" s="48"/>
      <c r="C5" s="60"/>
      <c r="D5" s="60"/>
      <c r="E5" s="60"/>
      <c r="F5" s="60"/>
      <c r="G5" s="215"/>
      <c r="H5" s="215"/>
    </row>
    <row r="6" spans="1:14" ht="17.25" customHeight="1" x14ac:dyDescent="0.25">
      <c r="A6" s="47"/>
      <c r="B6" s="48" t="s">
        <v>55</v>
      </c>
      <c r="C6" s="53">
        <f>+C7+C8+C9</f>
        <v>6</v>
      </c>
      <c r="D6" s="53">
        <f>+D7+D8+D9</f>
        <v>6</v>
      </c>
      <c r="E6" s="181">
        <f>+C6/G6*100</f>
        <v>100</v>
      </c>
      <c r="F6" s="181">
        <f>+D6/H6*100</f>
        <v>100</v>
      </c>
      <c r="G6" s="53">
        <f>+G7+G8+G9</f>
        <v>6</v>
      </c>
      <c r="H6" s="53">
        <f>+H7+H8+H9</f>
        <v>6</v>
      </c>
    </row>
    <row r="7" spans="1:14" ht="17.25" customHeight="1" x14ac:dyDescent="0.25">
      <c r="A7" s="47"/>
      <c r="B7" s="58" t="s">
        <v>62</v>
      </c>
      <c r="C7" s="61">
        <v>6</v>
      </c>
      <c r="D7" s="61">
        <v>6</v>
      </c>
      <c r="E7" s="181">
        <f>+C7/G7*100</f>
        <v>100</v>
      </c>
      <c r="F7" s="181">
        <f>+D7/H7*100</f>
        <v>100</v>
      </c>
      <c r="G7" s="53">
        <v>6</v>
      </c>
      <c r="H7" s="53">
        <v>6</v>
      </c>
    </row>
    <row r="8" spans="1:14" ht="17.25" customHeight="1" x14ac:dyDescent="0.25">
      <c r="A8" s="47"/>
      <c r="B8" s="58" t="s">
        <v>63</v>
      </c>
      <c r="C8" s="61"/>
      <c r="D8" s="61"/>
      <c r="E8" s="181"/>
      <c r="F8" s="181"/>
      <c r="G8" s="53"/>
      <c r="H8" s="53"/>
    </row>
    <row r="9" spans="1:14" ht="17.25" customHeight="1" x14ac:dyDescent="0.25">
      <c r="A9" s="47"/>
      <c r="B9" s="58" t="s">
        <v>64</v>
      </c>
      <c r="C9" s="61"/>
      <c r="D9" s="61"/>
      <c r="E9" s="181"/>
      <c r="F9" s="181"/>
      <c r="G9" s="53"/>
      <c r="H9" s="53"/>
    </row>
    <row r="10" spans="1:14" ht="17.25" customHeight="1" x14ac:dyDescent="0.25">
      <c r="A10" s="47"/>
      <c r="B10" s="48" t="s">
        <v>56</v>
      </c>
      <c r="C10" s="53">
        <f>+C11+C12+C13</f>
        <v>2</v>
      </c>
      <c r="D10" s="53">
        <f>+D11+D12+D13</f>
        <v>2</v>
      </c>
      <c r="E10" s="181">
        <f t="shared" ref="E10" si="0">+C10/G10*100</f>
        <v>33.333333333333329</v>
      </c>
      <c r="F10" s="181">
        <f t="shared" ref="F10" si="1">+D10/H10*100</f>
        <v>33.333333333333329</v>
      </c>
      <c r="G10" s="53">
        <f>+G11+G12+G13</f>
        <v>6</v>
      </c>
      <c r="H10" s="53">
        <f>+H11+H12+H13</f>
        <v>6</v>
      </c>
    </row>
    <row r="11" spans="1:14" ht="17.25" customHeight="1" x14ac:dyDescent="0.25">
      <c r="A11" s="47"/>
      <c r="B11" s="58" t="s">
        <v>62</v>
      </c>
      <c r="C11" s="53">
        <v>2</v>
      </c>
      <c r="D11" s="53">
        <v>2</v>
      </c>
      <c r="E11" s="181">
        <f t="shared" ref="E11:E15" si="2">+C11/G11*100</f>
        <v>33.333333333333329</v>
      </c>
      <c r="F11" s="181">
        <f>+D11/H11*100</f>
        <v>33.333333333333329</v>
      </c>
      <c r="G11" s="53">
        <v>6</v>
      </c>
      <c r="H11" s="53">
        <v>6</v>
      </c>
    </row>
    <row r="12" spans="1:14" ht="17.25" customHeight="1" x14ac:dyDescent="0.25">
      <c r="A12" s="47"/>
      <c r="B12" s="58" t="s">
        <v>63</v>
      </c>
      <c r="C12" s="53"/>
      <c r="D12" s="53"/>
      <c r="E12" s="181"/>
      <c r="F12" s="181"/>
      <c r="G12" s="53"/>
      <c r="H12" s="53"/>
    </row>
    <row r="13" spans="1:14" ht="17.25" customHeight="1" x14ac:dyDescent="0.25">
      <c r="A13" s="47"/>
      <c r="B13" s="58" t="s">
        <v>64</v>
      </c>
      <c r="C13" s="53"/>
      <c r="D13" s="53"/>
      <c r="E13" s="181"/>
      <c r="F13" s="181"/>
      <c r="G13" s="53"/>
      <c r="H13" s="53"/>
    </row>
    <row r="14" spans="1:14" ht="17.25" customHeight="1" x14ac:dyDescent="0.25">
      <c r="A14" s="47"/>
      <c r="B14" s="48" t="s">
        <v>57</v>
      </c>
      <c r="C14" s="53">
        <f>+C15+C16+C17</f>
        <v>7</v>
      </c>
      <c r="D14" s="53">
        <f>+D15+D16+D17</f>
        <v>7</v>
      </c>
      <c r="E14" s="181">
        <f t="shared" si="2"/>
        <v>116.66666666666667</v>
      </c>
      <c r="F14" s="181">
        <f t="shared" ref="F14" si="3">+D14/H14*100</f>
        <v>116.66666666666667</v>
      </c>
      <c r="G14" s="53">
        <f>+G15+G16+G17</f>
        <v>6</v>
      </c>
      <c r="H14" s="53">
        <f>+H15+H16+H17</f>
        <v>6</v>
      </c>
      <c r="N14" s="198"/>
    </row>
    <row r="15" spans="1:14" ht="17.25" customHeight="1" x14ac:dyDescent="0.25">
      <c r="A15" s="47"/>
      <c r="B15" s="58" t="s">
        <v>62</v>
      </c>
      <c r="C15" s="53">
        <v>7</v>
      </c>
      <c r="D15" s="53">
        <v>7</v>
      </c>
      <c r="E15" s="181">
        <f t="shared" si="2"/>
        <v>116.66666666666667</v>
      </c>
      <c r="F15" s="181">
        <f>+D15/H15*100</f>
        <v>116.66666666666667</v>
      </c>
      <c r="G15" s="53">
        <v>6</v>
      </c>
      <c r="H15" s="53">
        <v>6</v>
      </c>
    </row>
    <row r="16" spans="1:14" ht="17.25" customHeight="1" x14ac:dyDescent="0.3">
      <c r="A16" s="47"/>
      <c r="B16" s="58" t="s">
        <v>63</v>
      </c>
      <c r="C16" s="53"/>
      <c r="D16" s="53"/>
      <c r="E16" s="181"/>
      <c r="F16" s="53"/>
      <c r="G16" s="53"/>
      <c r="H16" s="53"/>
      <c r="N16" s="212"/>
    </row>
    <row r="17" spans="1:8" ht="17.25" customHeight="1" x14ac:dyDescent="0.25">
      <c r="A17" s="47"/>
      <c r="B17" s="58" t="s">
        <v>64</v>
      </c>
      <c r="C17" s="53"/>
      <c r="D17" s="53"/>
      <c r="E17" s="181"/>
      <c r="F17" s="53"/>
      <c r="G17" s="53"/>
      <c r="H17" s="53"/>
    </row>
    <row r="18" spans="1:8" ht="17.25" customHeight="1" x14ac:dyDescent="0.25">
      <c r="A18" s="44" t="s">
        <v>54</v>
      </c>
      <c r="B18" s="48"/>
      <c r="C18" s="53"/>
      <c r="D18" s="53"/>
      <c r="E18" s="181"/>
      <c r="F18" s="53"/>
      <c r="G18" s="53"/>
      <c r="H18" s="53"/>
    </row>
    <row r="19" spans="1:8" ht="17.25" customHeight="1" x14ac:dyDescent="0.25">
      <c r="A19" s="47"/>
      <c r="B19" s="48" t="s">
        <v>58</v>
      </c>
      <c r="C19" s="53">
        <v>1</v>
      </c>
      <c r="D19" s="53">
        <v>1</v>
      </c>
      <c r="E19" s="181">
        <f>+C19/G19*100</f>
        <v>100</v>
      </c>
      <c r="F19" s="181">
        <f>+D19/H19*100</f>
        <v>100</v>
      </c>
      <c r="G19" s="53">
        <v>1</v>
      </c>
      <c r="H19" s="53">
        <v>1</v>
      </c>
    </row>
    <row r="20" spans="1:8" ht="17.25" customHeight="1" x14ac:dyDescent="0.25">
      <c r="A20" s="47"/>
      <c r="B20" s="48" t="s">
        <v>56</v>
      </c>
      <c r="C20" s="53"/>
      <c r="D20" s="53"/>
      <c r="E20" s="53"/>
      <c r="F20" s="206"/>
      <c r="G20" s="53"/>
      <c r="H20" s="53"/>
    </row>
    <row r="21" spans="1:8" ht="17.25" customHeight="1" x14ac:dyDescent="0.25">
      <c r="A21" s="47"/>
      <c r="B21" s="48" t="s">
        <v>57</v>
      </c>
      <c r="C21" s="53"/>
      <c r="D21" s="53"/>
      <c r="E21" s="53"/>
      <c r="F21" s="181"/>
      <c r="G21" s="53"/>
      <c r="H21" s="53"/>
    </row>
    <row r="22" spans="1:8" ht="34.5" customHeight="1" x14ac:dyDescent="0.25">
      <c r="A22" s="59"/>
      <c r="B22" s="62" t="s">
        <v>59</v>
      </c>
      <c r="C22" s="197">
        <v>100</v>
      </c>
      <c r="D22" s="197">
        <v>100</v>
      </c>
      <c r="E22" s="207">
        <f>+C22/G22*100</f>
        <v>142.85714285714286</v>
      </c>
      <c r="F22" s="182">
        <f>+D22/H22*100</f>
        <v>142.85714285714286</v>
      </c>
      <c r="G22" s="216">
        <v>70</v>
      </c>
      <c r="H22" s="216">
        <v>70</v>
      </c>
    </row>
    <row r="23" spans="1:8" ht="16.5" customHeight="1" x14ac:dyDescent="0.25">
      <c r="B23" s="37"/>
    </row>
    <row r="24" spans="1:8" ht="16.5" customHeight="1" x14ac:dyDescent="0.25">
      <c r="F24" s="199"/>
    </row>
    <row r="25" spans="1:8" ht="16.5" customHeight="1" x14ac:dyDescent="0.25">
      <c r="D25" s="209"/>
    </row>
  </sheetData>
  <mergeCells count="2">
    <mergeCell ref="A2:B2"/>
    <mergeCell ref="A1:B1"/>
  </mergeCells>
  <pageMargins left="1.05" right="0.511811023622047" top="0.5" bottom="0.62992125984252001" header="0.31496062992126" footer="0.196850393700787"/>
  <pageSetup paperSize="9" firstPageNumber="1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E5" sqref="E5"/>
    </sheetView>
  </sheetViews>
  <sheetFormatPr defaultColWidth="9.140625" defaultRowHeight="15.75" x14ac:dyDescent="0.25"/>
  <cols>
    <col min="1" max="1" width="37.5703125" style="3" customWidth="1"/>
    <col min="2" max="2" width="6.140625" style="3" customWidth="1"/>
    <col min="3" max="3" width="10.42578125" style="3" customWidth="1"/>
    <col min="4" max="5" width="11.28515625" style="3" customWidth="1"/>
    <col min="6" max="6" width="12.42578125" style="3" customWidth="1"/>
    <col min="7" max="10" width="9.140625" style="3"/>
    <col min="11" max="11" width="18.7109375" style="3" bestFit="1" customWidth="1"/>
    <col min="12" max="16384" width="9.140625" style="3"/>
  </cols>
  <sheetData>
    <row r="1" spans="1:11" ht="24" customHeight="1" x14ac:dyDescent="0.25">
      <c r="A1" s="4" t="s">
        <v>202</v>
      </c>
      <c r="B1" s="4"/>
      <c r="C1" s="4"/>
    </row>
    <row r="2" spans="1:11" ht="19.5" customHeight="1" x14ac:dyDescent="0.25">
      <c r="A2" s="3" t="s">
        <v>227</v>
      </c>
    </row>
    <row r="3" spans="1:11" ht="27" customHeight="1" x14ac:dyDescent="0.25">
      <c r="A3" s="6"/>
      <c r="B3" s="6"/>
      <c r="C3" s="6"/>
      <c r="D3" s="6"/>
      <c r="E3" s="6"/>
      <c r="F3" s="104" t="s">
        <v>7</v>
      </c>
    </row>
    <row r="4" spans="1:11" ht="81.75" customHeight="1" x14ac:dyDescent="0.25">
      <c r="A4" s="103"/>
      <c r="B4" s="105" t="s">
        <v>138</v>
      </c>
      <c r="C4" s="106" t="s">
        <v>200</v>
      </c>
      <c r="D4" s="106" t="s">
        <v>72</v>
      </c>
      <c r="E4" s="107" t="s">
        <v>73</v>
      </c>
      <c r="F4" s="106" t="s">
        <v>76</v>
      </c>
    </row>
    <row r="5" spans="1:11" ht="20.100000000000001" customHeight="1" x14ac:dyDescent="0.25">
      <c r="A5" s="97" t="s">
        <v>41</v>
      </c>
      <c r="B5" s="79"/>
      <c r="C5" s="108">
        <v>107.13</v>
      </c>
      <c r="D5" s="108">
        <v>71.48</v>
      </c>
      <c r="E5" s="108">
        <v>110.76</v>
      </c>
      <c r="F5" s="108">
        <v>110.76</v>
      </c>
    </row>
    <row r="6" spans="1:11" s="4" customFormat="1" ht="19.5" customHeight="1" x14ac:dyDescent="0.25">
      <c r="A6" s="98" t="s">
        <v>32</v>
      </c>
      <c r="B6" s="96" t="s">
        <v>104</v>
      </c>
      <c r="C6" s="109">
        <v>80.22</v>
      </c>
      <c r="D6" s="109">
        <v>100.03</v>
      </c>
      <c r="E6" s="109">
        <v>95.62</v>
      </c>
      <c r="F6" s="109">
        <v>95.62</v>
      </c>
    </row>
    <row r="7" spans="1:11" ht="19.5" customHeight="1" x14ac:dyDescent="0.25">
      <c r="A7" s="102" t="s">
        <v>105</v>
      </c>
      <c r="B7" s="194" t="s">
        <v>106</v>
      </c>
      <c r="C7" s="101">
        <v>80.22</v>
      </c>
      <c r="D7" s="101">
        <v>100.03</v>
      </c>
      <c r="E7" s="101">
        <v>95.62</v>
      </c>
      <c r="F7" s="101">
        <v>95.62</v>
      </c>
    </row>
    <row r="8" spans="1:11" s="4" customFormat="1" ht="19.5" customHeight="1" x14ac:dyDescent="0.25">
      <c r="A8" s="99" t="s">
        <v>107</v>
      </c>
      <c r="B8" s="95" t="s">
        <v>108</v>
      </c>
      <c r="C8" s="109">
        <v>98.28</v>
      </c>
      <c r="D8" s="109">
        <v>102.69</v>
      </c>
      <c r="E8" s="109">
        <v>101.82</v>
      </c>
      <c r="F8" s="109">
        <v>101.82</v>
      </c>
    </row>
    <row r="9" spans="1:11" ht="19.5" customHeight="1" x14ac:dyDescent="0.25">
      <c r="A9" s="102" t="s">
        <v>109</v>
      </c>
      <c r="B9" s="194" t="s">
        <v>110</v>
      </c>
      <c r="C9" s="101">
        <v>101.44</v>
      </c>
      <c r="D9" s="101">
        <v>108.56</v>
      </c>
      <c r="E9" s="101">
        <v>106.54</v>
      </c>
      <c r="F9" s="101">
        <v>106.54</v>
      </c>
    </row>
    <row r="10" spans="1:11" ht="19.5" customHeight="1" x14ac:dyDescent="0.25">
      <c r="A10" s="102" t="s">
        <v>111</v>
      </c>
      <c r="B10" s="194" t="s">
        <v>112</v>
      </c>
      <c r="C10" s="101">
        <v>98.45</v>
      </c>
      <c r="D10" s="101">
        <v>104.41</v>
      </c>
      <c r="E10" s="101">
        <v>103.86</v>
      </c>
      <c r="F10" s="101">
        <v>103.86</v>
      </c>
      <c r="K10" s="219"/>
    </row>
    <row r="11" spans="1:11" ht="19.5" customHeight="1" x14ac:dyDescent="0.25">
      <c r="A11" s="102" t="s">
        <v>113</v>
      </c>
      <c r="B11" s="194" t="s">
        <v>114</v>
      </c>
      <c r="C11" s="101">
        <v>70.91</v>
      </c>
      <c r="D11" s="101">
        <v>99.88</v>
      </c>
      <c r="E11" s="101">
        <v>53.02</v>
      </c>
      <c r="F11" s="101">
        <v>53.02</v>
      </c>
    </row>
    <row r="12" spans="1:11" ht="19.5" customHeight="1" x14ac:dyDescent="0.25">
      <c r="A12" s="102" t="s">
        <v>115</v>
      </c>
      <c r="B12" s="194" t="s">
        <v>116</v>
      </c>
      <c r="C12" s="101">
        <v>99.11</v>
      </c>
      <c r="D12" s="101">
        <v>100.16</v>
      </c>
      <c r="E12" s="101">
        <v>100.7</v>
      </c>
      <c r="F12" s="101">
        <v>100.7</v>
      </c>
    </row>
    <row r="13" spans="1:11" ht="41.25" customHeight="1" x14ac:dyDescent="0.25">
      <c r="A13" s="102" t="s">
        <v>117</v>
      </c>
      <c r="B13" s="194" t="s">
        <v>118</v>
      </c>
      <c r="C13" s="101">
        <v>96.64</v>
      </c>
      <c r="D13" s="101">
        <v>101.62</v>
      </c>
      <c r="E13" s="101">
        <v>89.81</v>
      </c>
      <c r="F13" s="101">
        <v>89.81</v>
      </c>
    </row>
    <row r="14" spans="1:11" ht="19.5" customHeight="1" x14ac:dyDescent="0.25">
      <c r="A14" s="102" t="s">
        <v>119</v>
      </c>
      <c r="B14" s="194" t="s">
        <v>120</v>
      </c>
      <c r="C14" s="101">
        <v>54.3</v>
      </c>
      <c r="D14" s="101">
        <v>99.91</v>
      </c>
      <c r="E14" s="101">
        <v>45.06</v>
      </c>
      <c r="F14" s="101">
        <v>45.06</v>
      </c>
    </row>
    <row r="15" spans="1:11" ht="19.5" customHeight="1" x14ac:dyDescent="0.25">
      <c r="A15" s="102" t="s">
        <v>121</v>
      </c>
      <c r="B15" s="194" t="s">
        <v>122</v>
      </c>
      <c r="C15" s="101">
        <v>101.99</v>
      </c>
      <c r="D15" s="101">
        <v>101.14</v>
      </c>
      <c r="E15" s="101">
        <v>92.91</v>
      </c>
      <c r="F15" s="101">
        <v>92.91</v>
      </c>
    </row>
    <row r="16" spans="1:11" ht="27.75" customHeight="1" x14ac:dyDescent="0.25">
      <c r="A16" s="102" t="s">
        <v>123</v>
      </c>
      <c r="B16" s="194" t="s">
        <v>124</v>
      </c>
      <c r="C16" s="101">
        <v>95.03</v>
      </c>
      <c r="D16" s="101">
        <v>100.71</v>
      </c>
      <c r="E16" s="101">
        <v>102.41</v>
      </c>
      <c r="F16" s="101">
        <v>102.41</v>
      </c>
    </row>
    <row r="17" spans="1:6" ht="29.25" customHeight="1" x14ac:dyDescent="0.25">
      <c r="A17" s="102" t="s">
        <v>125</v>
      </c>
      <c r="B17" s="194" t="s">
        <v>126</v>
      </c>
      <c r="C17" s="101">
        <v>97.36</v>
      </c>
      <c r="D17" s="101">
        <v>100.14</v>
      </c>
      <c r="E17" s="101">
        <v>98.48</v>
      </c>
      <c r="F17" s="101">
        <v>98.48</v>
      </c>
    </row>
    <row r="18" spans="1:6" ht="19.5" customHeight="1" x14ac:dyDescent="0.25">
      <c r="A18" s="102" t="s">
        <v>127</v>
      </c>
      <c r="B18" s="194" t="s">
        <v>128</v>
      </c>
      <c r="C18" s="101">
        <v>95.58</v>
      </c>
      <c r="D18" s="101">
        <v>100.06</v>
      </c>
      <c r="E18" s="101">
        <v>98.84</v>
      </c>
      <c r="F18" s="101">
        <v>98.84</v>
      </c>
    </row>
    <row r="19" spans="1:6" s="4" customFormat="1" ht="27.75" customHeight="1" x14ac:dyDescent="0.25">
      <c r="A19" s="99" t="s">
        <v>129</v>
      </c>
      <c r="B19" s="95" t="s">
        <v>130</v>
      </c>
      <c r="C19" s="109">
        <v>107.55</v>
      </c>
      <c r="D19" s="109">
        <v>70.69</v>
      </c>
      <c r="E19" s="109">
        <v>111.24</v>
      </c>
      <c r="F19" s="109">
        <v>111.24</v>
      </c>
    </row>
    <row r="20" spans="1:6" ht="29.25" customHeight="1" x14ac:dyDescent="0.25">
      <c r="A20" s="102" t="s">
        <v>129</v>
      </c>
      <c r="B20" s="194" t="s">
        <v>131</v>
      </c>
      <c r="C20" s="101">
        <v>107.55</v>
      </c>
      <c r="D20" s="101">
        <v>70.69</v>
      </c>
      <c r="E20" s="101">
        <v>111.24</v>
      </c>
      <c r="F20" s="101">
        <v>111.24</v>
      </c>
    </row>
    <row r="21" spans="1:6" ht="29.25" customHeight="1" x14ac:dyDescent="0.25">
      <c r="A21" s="99" t="s">
        <v>132</v>
      </c>
      <c r="B21" s="95" t="s">
        <v>133</v>
      </c>
      <c r="C21" s="109">
        <v>98.44</v>
      </c>
      <c r="D21" s="109">
        <v>100.2</v>
      </c>
      <c r="E21" s="109">
        <v>100.02</v>
      </c>
      <c r="F21" s="109">
        <v>100.02</v>
      </c>
    </row>
    <row r="22" spans="1:6" ht="19.5" customHeight="1" x14ac:dyDescent="0.25">
      <c r="A22" s="102" t="s">
        <v>134</v>
      </c>
      <c r="B22" s="194" t="s">
        <v>135</v>
      </c>
      <c r="C22" s="101">
        <v>102.2</v>
      </c>
      <c r="D22" s="101">
        <v>100.82</v>
      </c>
      <c r="E22" s="101">
        <v>106.69</v>
      </c>
      <c r="F22" s="101">
        <v>106.69</v>
      </c>
    </row>
    <row r="23" spans="1:6" ht="30" customHeight="1" x14ac:dyDescent="0.25">
      <c r="A23" s="102" t="s">
        <v>136</v>
      </c>
      <c r="B23" s="194" t="s">
        <v>137</v>
      </c>
      <c r="C23" s="101">
        <v>95.82</v>
      </c>
      <c r="D23" s="101">
        <v>99.72</v>
      </c>
      <c r="E23" s="101">
        <v>95.34</v>
      </c>
      <c r="F23" s="101">
        <v>95.34</v>
      </c>
    </row>
    <row r="24" spans="1:6" ht="6.75" customHeight="1" x14ac:dyDescent="0.25">
      <c r="A24" s="59"/>
      <c r="B24" s="78"/>
      <c r="C24" s="78"/>
      <c r="D24" s="54"/>
      <c r="E24" s="54"/>
      <c r="F24" s="54"/>
    </row>
  </sheetData>
  <phoneticPr fontId="2" type="noConversion"/>
  <pageMargins left="0.9" right="0.5" top="0.5" bottom="0.62992125984252001" header="0.31496062992126" footer="0.196850393700787"/>
  <pageSetup paperSize="9" firstPageNumber="1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workbookViewId="0">
      <selection activeCell="A8" sqref="A8"/>
    </sheetView>
  </sheetViews>
  <sheetFormatPr defaultColWidth="9.140625" defaultRowHeight="15.75" x14ac:dyDescent="0.25"/>
  <cols>
    <col min="1" max="1" width="29.85546875" style="3" customWidth="1"/>
    <col min="2" max="2" width="8.7109375" style="110" customWidth="1"/>
    <col min="3" max="3" width="10.5703125" style="3" customWidth="1"/>
    <col min="4" max="4" width="9.42578125" style="3" customWidth="1"/>
    <col min="5" max="5" width="10.140625" style="3" customWidth="1"/>
    <col min="6" max="6" width="10" style="3" customWidth="1"/>
    <col min="7" max="7" width="10.85546875" style="3" customWidth="1"/>
    <col min="8" max="16384" width="9.140625" style="3"/>
  </cols>
  <sheetData>
    <row r="1" spans="1:7" ht="24" customHeight="1" x14ac:dyDescent="0.25">
      <c r="A1" s="4" t="s">
        <v>203</v>
      </c>
    </row>
    <row r="2" spans="1:7" ht="19.5" customHeight="1" x14ac:dyDescent="0.25">
      <c r="A2" s="3" t="s">
        <v>227</v>
      </c>
    </row>
    <row r="3" spans="1:7" ht="27" customHeight="1" x14ac:dyDescent="0.25">
      <c r="A3" s="6"/>
      <c r="B3" s="111"/>
      <c r="C3" s="6"/>
      <c r="D3" s="6"/>
      <c r="E3" s="6"/>
      <c r="F3" s="6"/>
      <c r="G3" s="6"/>
    </row>
    <row r="4" spans="1:7" s="4" customFormat="1" ht="94.5" customHeight="1" x14ac:dyDescent="0.25">
      <c r="A4" s="118"/>
      <c r="B4" s="107" t="s">
        <v>42</v>
      </c>
      <c r="C4" s="106" t="s">
        <v>43</v>
      </c>
      <c r="D4" s="107" t="s">
        <v>60</v>
      </c>
      <c r="E4" s="106" t="s">
        <v>77</v>
      </c>
      <c r="F4" s="107" t="s">
        <v>74</v>
      </c>
      <c r="G4" s="106" t="s">
        <v>78</v>
      </c>
    </row>
    <row r="5" spans="1:7" ht="20.100000000000001" customHeight="1" x14ac:dyDescent="0.25">
      <c r="A5" s="100" t="s">
        <v>139</v>
      </c>
      <c r="B5" s="112" t="s">
        <v>162</v>
      </c>
      <c r="C5" s="115">
        <f>+E5-D5</f>
        <v>0</v>
      </c>
      <c r="D5" s="115">
        <v>64716.43</v>
      </c>
      <c r="E5" s="115">
        <v>64716.43</v>
      </c>
      <c r="F5" s="115">
        <v>95.62</v>
      </c>
      <c r="G5" s="115">
        <v>95.62</v>
      </c>
    </row>
    <row r="6" spans="1:7" ht="20.100000000000001" customHeight="1" x14ac:dyDescent="0.25">
      <c r="A6" s="100" t="s">
        <v>141</v>
      </c>
      <c r="B6" s="112" t="s">
        <v>142</v>
      </c>
      <c r="C6" s="115">
        <f t="shared" ref="C6:C21" si="0">+E6-D6</f>
        <v>0</v>
      </c>
      <c r="D6" s="115">
        <v>77.150000000000006</v>
      </c>
      <c r="E6" s="115">
        <v>77.150000000000006</v>
      </c>
      <c r="F6" s="115">
        <v>101.67</v>
      </c>
      <c r="G6" s="115">
        <v>101.67</v>
      </c>
    </row>
    <row r="7" spans="1:7" ht="20.100000000000001" customHeight="1" x14ac:dyDescent="0.25">
      <c r="A7" s="100" t="s">
        <v>143</v>
      </c>
      <c r="B7" s="112" t="s">
        <v>165</v>
      </c>
      <c r="C7" s="115">
        <f t="shared" si="0"/>
        <v>0</v>
      </c>
      <c r="D7" s="115">
        <v>1.2</v>
      </c>
      <c r="E7" s="115">
        <v>1.2</v>
      </c>
      <c r="F7" s="115">
        <v>60</v>
      </c>
      <c r="G7" s="115">
        <v>60</v>
      </c>
    </row>
    <row r="8" spans="1:7" ht="79.5" customHeight="1" x14ac:dyDescent="0.25">
      <c r="A8" s="114" t="s">
        <v>144</v>
      </c>
      <c r="B8" s="116" t="s">
        <v>145</v>
      </c>
      <c r="C8" s="117">
        <f t="shared" si="0"/>
        <v>0</v>
      </c>
      <c r="D8" s="117">
        <v>0.09</v>
      </c>
      <c r="E8" s="117">
        <v>0.09</v>
      </c>
      <c r="F8" s="117">
        <v>42.86</v>
      </c>
      <c r="G8" s="117">
        <v>42.86</v>
      </c>
    </row>
    <row r="9" spans="1:7" ht="20.100000000000001" customHeight="1" x14ac:dyDescent="0.25">
      <c r="A9" s="100" t="s">
        <v>146</v>
      </c>
      <c r="B9" s="112" t="s">
        <v>145</v>
      </c>
      <c r="C9" s="115">
        <f t="shared" si="0"/>
        <v>0</v>
      </c>
      <c r="D9" s="115">
        <v>567.92999999999995</v>
      </c>
      <c r="E9" s="115">
        <v>567.92999999999995</v>
      </c>
      <c r="F9" s="115">
        <v>95.09</v>
      </c>
      <c r="G9" s="115">
        <v>95.09</v>
      </c>
    </row>
    <row r="10" spans="1:7" ht="27.75" customHeight="1" x14ac:dyDescent="0.25">
      <c r="A10" s="114" t="s">
        <v>147</v>
      </c>
      <c r="B10" s="112" t="s">
        <v>148</v>
      </c>
      <c r="C10" s="115">
        <f t="shared" si="0"/>
        <v>0</v>
      </c>
      <c r="D10" s="115">
        <v>4.07</v>
      </c>
      <c r="E10" s="115">
        <v>4.07</v>
      </c>
      <c r="F10" s="115">
        <v>45.06</v>
      </c>
      <c r="G10" s="115">
        <v>45.06</v>
      </c>
    </row>
    <row r="11" spans="1:7" ht="27.75" customHeight="1" x14ac:dyDescent="0.25">
      <c r="A11" s="114" t="s">
        <v>149</v>
      </c>
      <c r="B11" s="112" t="s">
        <v>140</v>
      </c>
      <c r="C11" s="115">
        <f t="shared" si="0"/>
        <v>0</v>
      </c>
      <c r="D11" s="115">
        <v>4.4000000000000004</v>
      </c>
      <c r="E11" s="115">
        <v>4.4000000000000004</v>
      </c>
      <c r="F11" s="115">
        <v>86.27</v>
      </c>
      <c r="G11" s="115">
        <v>86.27</v>
      </c>
    </row>
    <row r="12" spans="1:7" ht="27.75" customHeight="1" x14ac:dyDescent="0.25">
      <c r="A12" s="114" t="s">
        <v>150</v>
      </c>
      <c r="B12" s="112" t="s">
        <v>148</v>
      </c>
      <c r="C12" s="115">
        <f t="shared" si="0"/>
        <v>0</v>
      </c>
      <c r="D12" s="115">
        <v>50.17</v>
      </c>
      <c r="E12" s="115">
        <v>50.17</v>
      </c>
      <c r="F12" s="115">
        <v>108.1</v>
      </c>
      <c r="G12" s="115">
        <v>108.1</v>
      </c>
    </row>
    <row r="13" spans="1:7" ht="27.75" customHeight="1" x14ac:dyDescent="0.25">
      <c r="A13" s="114" t="s">
        <v>151</v>
      </c>
      <c r="B13" s="112" t="s">
        <v>152</v>
      </c>
      <c r="C13" s="115">
        <f t="shared" si="0"/>
        <v>0</v>
      </c>
      <c r="D13" s="115">
        <v>1784.72</v>
      </c>
      <c r="E13" s="115">
        <v>1784.72</v>
      </c>
      <c r="F13" s="115">
        <v>97.21</v>
      </c>
      <c r="G13" s="115">
        <v>97.21</v>
      </c>
    </row>
    <row r="14" spans="1:7" ht="20.100000000000001" customHeight="1" x14ac:dyDescent="0.25">
      <c r="A14" s="114" t="s">
        <v>153</v>
      </c>
      <c r="B14" s="112" t="s">
        <v>140</v>
      </c>
      <c r="C14" s="115">
        <f t="shared" si="0"/>
        <v>0</v>
      </c>
      <c r="D14" s="115">
        <v>922</v>
      </c>
      <c r="E14" s="115">
        <v>922</v>
      </c>
      <c r="F14" s="115">
        <v>123.26</v>
      </c>
      <c r="G14" s="115">
        <v>123.26</v>
      </c>
    </row>
    <row r="15" spans="1:7" ht="32.25" customHeight="1" x14ac:dyDescent="0.25">
      <c r="A15" s="114" t="s">
        <v>154</v>
      </c>
      <c r="B15" s="112" t="s">
        <v>152</v>
      </c>
      <c r="C15" s="115">
        <f t="shared" si="0"/>
        <v>0</v>
      </c>
      <c r="D15" s="115">
        <v>22187.919999999998</v>
      </c>
      <c r="E15" s="115">
        <v>22187.919999999998</v>
      </c>
      <c r="F15" s="115">
        <v>93.17</v>
      </c>
      <c r="G15" s="115">
        <v>93.17</v>
      </c>
    </row>
    <row r="16" spans="1:7" ht="45" customHeight="1" x14ac:dyDescent="0.25">
      <c r="A16" s="114" t="s">
        <v>155</v>
      </c>
      <c r="B16" s="112" t="s">
        <v>140</v>
      </c>
      <c r="C16" s="115">
        <f t="shared" si="0"/>
        <v>0</v>
      </c>
      <c r="D16" s="115">
        <v>338</v>
      </c>
      <c r="E16" s="115">
        <v>338</v>
      </c>
      <c r="F16" s="115">
        <v>99.12</v>
      </c>
      <c r="G16" s="115">
        <v>99.12</v>
      </c>
    </row>
    <row r="17" spans="1:7" ht="20.100000000000001" customHeight="1" x14ac:dyDescent="0.25">
      <c r="A17" s="114" t="s">
        <v>156</v>
      </c>
      <c r="B17" s="112" t="s">
        <v>163</v>
      </c>
      <c r="C17" s="115">
        <f t="shared" si="0"/>
        <v>0</v>
      </c>
      <c r="D17" s="115">
        <v>4360.3599999999997</v>
      </c>
      <c r="E17" s="115">
        <v>4360.3599999999997</v>
      </c>
      <c r="F17" s="115">
        <v>97.36</v>
      </c>
      <c r="G17" s="115">
        <v>97.36</v>
      </c>
    </row>
    <row r="18" spans="1:7" ht="20.100000000000001" customHeight="1" x14ac:dyDescent="0.25">
      <c r="A18" s="114" t="s">
        <v>157</v>
      </c>
      <c r="B18" s="112" t="s">
        <v>158</v>
      </c>
      <c r="C18" s="115">
        <f t="shared" si="0"/>
        <v>0</v>
      </c>
      <c r="D18" s="115">
        <v>351.95</v>
      </c>
      <c r="E18" s="115">
        <v>351.95</v>
      </c>
      <c r="F18" s="115">
        <v>111.26</v>
      </c>
      <c r="G18" s="115">
        <v>111.26</v>
      </c>
    </row>
    <row r="19" spans="1:7" ht="20.100000000000001" customHeight="1" x14ac:dyDescent="0.25">
      <c r="A19" s="114" t="s">
        <v>159</v>
      </c>
      <c r="B19" s="112" t="s">
        <v>158</v>
      </c>
      <c r="C19" s="115">
        <f t="shared" si="0"/>
        <v>0</v>
      </c>
      <c r="D19" s="115">
        <v>13.85</v>
      </c>
      <c r="E19" s="115">
        <v>13.85</v>
      </c>
      <c r="F19" s="115">
        <v>105.97</v>
      </c>
      <c r="G19" s="115">
        <v>105.97</v>
      </c>
    </row>
    <row r="20" spans="1:7" ht="20.100000000000001" customHeight="1" x14ac:dyDescent="0.25">
      <c r="A20" s="114" t="s">
        <v>160</v>
      </c>
      <c r="B20" s="112" t="s">
        <v>164</v>
      </c>
      <c r="C20" s="115">
        <f t="shared" si="0"/>
        <v>0</v>
      </c>
      <c r="D20" s="115">
        <v>367</v>
      </c>
      <c r="E20" s="115">
        <v>367</v>
      </c>
      <c r="F20" s="115">
        <v>106.69</v>
      </c>
      <c r="G20" s="115">
        <v>106.69</v>
      </c>
    </row>
    <row r="21" spans="1:7" ht="30" customHeight="1" x14ac:dyDescent="0.25">
      <c r="A21" s="114" t="s">
        <v>161</v>
      </c>
      <c r="B21" s="112" t="s">
        <v>148</v>
      </c>
      <c r="C21" s="115">
        <f t="shared" si="0"/>
        <v>0</v>
      </c>
      <c r="D21" s="115">
        <v>2016.1</v>
      </c>
      <c r="E21" s="115">
        <v>2016.1</v>
      </c>
      <c r="F21" s="115">
        <v>95.34</v>
      </c>
      <c r="G21" s="115">
        <v>95.34</v>
      </c>
    </row>
    <row r="22" spans="1:7" ht="6.75" customHeight="1" x14ac:dyDescent="0.25">
      <c r="A22" s="54"/>
      <c r="B22" s="113"/>
      <c r="C22" s="54"/>
      <c r="D22" s="54"/>
      <c r="E22" s="54"/>
      <c r="F22" s="54"/>
      <c r="G22" s="54"/>
    </row>
  </sheetData>
  <phoneticPr fontId="2" type="noConversion"/>
  <pageMargins left="1.03" right="0.31" top="0.5" bottom="0.62992125984252001" header="0.31496062992126" footer="0.196850393700787"/>
  <pageSetup paperSize="9" firstPageNumber="1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workbookViewId="0">
      <selection sqref="A1:H1"/>
    </sheetView>
  </sheetViews>
  <sheetFormatPr defaultColWidth="9.140625" defaultRowHeight="15.75" x14ac:dyDescent="0.25"/>
  <cols>
    <col min="1" max="1" width="2.28515625" style="3" customWidth="1"/>
    <col min="2" max="2" width="27.7109375" style="3" customWidth="1"/>
    <col min="3" max="7" width="9.5703125" style="3" customWidth="1"/>
    <col min="8" max="8" width="10.28515625" style="3" customWidth="1"/>
    <col min="9" max="16384" width="9.140625" style="3"/>
  </cols>
  <sheetData>
    <row r="1" spans="1:8" ht="24" customHeight="1" x14ac:dyDescent="0.25">
      <c r="A1" s="266" t="s">
        <v>204</v>
      </c>
      <c r="B1" s="266"/>
      <c r="C1" s="266"/>
      <c r="D1" s="266"/>
      <c r="E1" s="266"/>
      <c r="F1" s="266"/>
      <c r="G1" s="266"/>
      <c r="H1" s="266"/>
    </row>
    <row r="2" spans="1:8" ht="20.100000000000001" customHeight="1" x14ac:dyDescent="0.25">
      <c r="A2" s="265" t="s">
        <v>227</v>
      </c>
      <c r="B2" s="265"/>
      <c r="C2" s="10"/>
      <c r="D2" s="10"/>
      <c r="E2" s="10"/>
      <c r="F2" s="10"/>
      <c r="G2" s="10"/>
    </row>
    <row r="3" spans="1:8" ht="20.100000000000001" customHeight="1" x14ac:dyDescent="0.25">
      <c r="A3" s="11"/>
      <c r="B3" s="11"/>
      <c r="C3" s="11"/>
      <c r="D3" s="11"/>
      <c r="E3" s="11"/>
      <c r="F3" s="11"/>
      <c r="G3" s="12"/>
    </row>
    <row r="4" spans="1:8" s="226" customFormat="1" ht="90.75" customHeight="1" x14ac:dyDescent="0.2">
      <c r="A4" s="221"/>
      <c r="B4" s="222"/>
      <c r="C4" s="223" t="s">
        <v>228</v>
      </c>
      <c r="D4" s="224" t="s">
        <v>83</v>
      </c>
      <c r="E4" s="225" t="s">
        <v>84</v>
      </c>
      <c r="F4" s="224" t="s">
        <v>85</v>
      </c>
      <c r="G4" s="225" t="s">
        <v>86</v>
      </c>
      <c r="H4" s="224" t="s">
        <v>79</v>
      </c>
    </row>
    <row r="5" spans="1:8" s="232" customFormat="1" ht="17.25" customHeight="1" x14ac:dyDescent="0.2">
      <c r="A5" s="227" t="s">
        <v>1</v>
      </c>
      <c r="B5" s="228"/>
      <c r="C5" s="229">
        <v>754820</v>
      </c>
      <c r="D5" s="229">
        <v>284242</v>
      </c>
      <c r="E5" s="229">
        <v>54670</v>
      </c>
      <c r="F5" s="229">
        <v>54670</v>
      </c>
      <c r="G5" s="230">
        <v>64.791002500622199</v>
      </c>
      <c r="H5" s="231">
        <v>64.791002500622199</v>
      </c>
    </row>
    <row r="6" spans="1:8" s="232" customFormat="1" ht="17.25" customHeight="1" x14ac:dyDescent="0.2">
      <c r="A6" s="233" t="s">
        <v>44</v>
      </c>
      <c r="B6" s="234"/>
      <c r="C6" s="235">
        <v>490733</v>
      </c>
      <c r="D6" s="235">
        <v>177938</v>
      </c>
      <c r="E6" s="235">
        <v>33344</v>
      </c>
      <c r="F6" s="235">
        <v>33344</v>
      </c>
      <c r="G6" s="236">
        <v>57.13894029748441</v>
      </c>
      <c r="H6" s="237">
        <v>57.13894029748441</v>
      </c>
    </row>
    <row r="7" spans="1:8" s="226" customFormat="1" ht="17.25" customHeight="1" x14ac:dyDescent="0.2">
      <c r="A7" s="238"/>
      <c r="B7" s="239" t="s">
        <v>47</v>
      </c>
      <c r="C7" s="240">
        <v>464733</v>
      </c>
      <c r="D7" s="240">
        <v>82993</v>
      </c>
      <c r="E7" s="240">
        <v>29532</v>
      </c>
      <c r="F7" s="240">
        <v>29532</v>
      </c>
      <c r="G7" s="241">
        <v>95.579001877144151</v>
      </c>
      <c r="H7" s="242">
        <v>95.579001877144151</v>
      </c>
    </row>
    <row r="8" spans="1:8" s="226" customFormat="1" ht="17.25" customHeight="1" x14ac:dyDescent="0.2">
      <c r="A8" s="238"/>
      <c r="B8" s="243" t="s">
        <v>166</v>
      </c>
      <c r="C8" s="240">
        <v>62070</v>
      </c>
      <c r="D8" s="240">
        <v>7204</v>
      </c>
      <c r="E8" s="240">
        <v>3200</v>
      </c>
      <c r="F8" s="240">
        <v>3200</v>
      </c>
      <c r="G8" s="241">
        <v>119.76047904191616</v>
      </c>
      <c r="H8" s="244">
        <v>119.76047904191616</v>
      </c>
    </row>
    <row r="9" spans="1:8" s="226" customFormat="1" ht="18.75" customHeight="1" x14ac:dyDescent="0.2">
      <c r="A9" s="238"/>
      <c r="B9" s="260" t="s">
        <v>167</v>
      </c>
      <c r="C9" s="240"/>
      <c r="D9" s="240">
        <v>41131</v>
      </c>
      <c r="E9" s="240"/>
      <c r="F9" s="240"/>
      <c r="G9" s="241"/>
      <c r="H9" s="244"/>
    </row>
    <row r="10" spans="1:8" s="226" customFormat="1" ht="17.25" customHeight="1" x14ac:dyDescent="0.2">
      <c r="A10" s="238"/>
      <c r="B10" s="239" t="s">
        <v>168</v>
      </c>
      <c r="C10" s="240"/>
      <c r="D10" s="240">
        <v>49524</v>
      </c>
      <c r="E10" s="240">
        <v>2312</v>
      </c>
      <c r="F10" s="240">
        <v>2312</v>
      </c>
      <c r="G10" s="241">
        <v>22.751426884471559</v>
      </c>
      <c r="H10" s="242">
        <v>22.751426884471559</v>
      </c>
    </row>
    <row r="11" spans="1:8" s="226" customFormat="1" ht="17.25" customHeight="1" x14ac:dyDescent="0.2">
      <c r="A11" s="238"/>
      <c r="B11" s="239" t="s">
        <v>169</v>
      </c>
      <c r="C11" s="240">
        <v>26000</v>
      </c>
      <c r="D11" s="240">
        <v>4290</v>
      </c>
      <c r="E11" s="240">
        <v>1500</v>
      </c>
      <c r="F11" s="240">
        <v>1500</v>
      </c>
      <c r="G11" s="241">
        <v>89.928057553956833</v>
      </c>
      <c r="H11" s="242">
        <v>89.928057553956833</v>
      </c>
    </row>
    <row r="12" spans="1:8" s="226" customFormat="1" ht="17.25" customHeight="1" x14ac:dyDescent="0.2">
      <c r="A12" s="238"/>
      <c r="B12" s="239" t="s">
        <v>170</v>
      </c>
      <c r="C12" s="240"/>
      <c r="D12" s="240"/>
      <c r="E12" s="240"/>
      <c r="F12" s="240"/>
      <c r="G12" s="241"/>
      <c r="H12" s="242"/>
    </row>
    <row r="13" spans="1:8" s="232" customFormat="1" ht="17.25" customHeight="1" x14ac:dyDescent="0.2">
      <c r="A13" s="233" t="s">
        <v>46</v>
      </c>
      <c r="B13" s="245"/>
      <c r="C13" s="235">
        <v>264087</v>
      </c>
      <c r="D13" s="235">
        <v>106304</v>
      </c>
      <c r="E13" s="235">
        <v>21326</v>
      </c>
      <c r="F13" s="235">
        <v>21326</v>
      </c>
      <c r="G13" s="236">
        <v>81.950582177304682</v>
      </c>
      <c r="H13" s="237">
        <v>81.950582177304682</v>
      </c>
    </row>
    <row r="14" spans="1:8" s="226" customFormat="1" ht="17.25" customHeight="1" x14ac:dyDescent="0.2">
      <c r="A14" s="246"/>
      <c r="B14" s="239" t="s">
        <v>171</v>
      </c>
      <c r="C14" s="240">
        <v>264087</v>
      </c>
      <c r="D14" s="240">
        <v>44119</v>
      </c>
      <c r="E14" s="240">
        <v>17150</v>
      </c>
      <c r="F14" s="240">
        <v>17150</v>
      </c>
      <c r="G14" s="241">
        <v>98.574548798712485</v>
      </c>
      <c r="H14" s="242">
        <v>98.574548798712485</v>
      </c>
    </row>
    <row r="15" spans="1:8" s="226" customFormat="1" ht="17.25" customHeight="1" x14ac:dyDescent="0.2">
      <c r="A15" s="246"/>
      <c r="B15" s="243" t="s">
        <v>166</v>
      </c>
      <c r="C15" s="240">
        <v>144830</v>
      </c>
      <c r="D15" s="240">
        <v>17047</v>
      </c>
      <c r="E15" s="240">
        <v>9210</v>
      </c>
      <c r="F15" s="240">
        <v>9210</v>
      </c>
      <c r="G15" s="241">
        <v>142.45939675174014</v>
      </c>
      <c r="H15" s="242">
        <v>142.45939675174014</v>
      </c>
    </row>
    <row r="16" spans="1:8" s="226" customFormat="1" ht="21" customHeight="1" x14ac:dyDescent="0.2">
      <c r="A16" s="246"/>
      <c r="B16" s="260" t="s">
        <v>172</v>
      </c>
      <c r="C16" s="240"/>
      <c r="D16" s="240">
        <v>62185</v>
      </c>
      <c r="E16" s="240">
        <v>4176</v>
      </c>
      <c r="F16" s="240">
        <v>4176</v>
      </c>
      <c r="G16" s="241">
        <v>48.417391304347831</v>
      </c>
      <c r="H16" s="242">
        <v>48.417391304347831</v>
      </c>
    </row>
    <row r="17" spans="1:8" s="226" customFormat="1" ht="17.25" customHeight="1" x14ac:dyDescent="0.25">
      <c r="A17" s="247"/>
      <c r="B17" s="239" t="s">
        <v>170</v>
      </c>
      <c r="C17" s="248"/>
      <c r="D17" s="248"/>
      <c r="E17" s="249"/>
      <c r="F17" s="249"/>
      <c r="G17" s="250"/>
      <c r="H17" s="100"/>
    </row>
    <row r="18" spans="1:8" s="232" customFormat="1" ht="17.25" customHeight="1" x14ac:dyDescent="0.2">
      <c r="A18" s="233" t="s">
        <v>45</v>
      </c>
      <c r="B18" s="245"/>
      <c r="C18" s="235"/>
      <c r="D18" s="235"/>
      <c r="E18" s="251"/>
      <c r="F18" s="251"/>
      <c r="G18" s="252"/>
      <c r="H18" s="253"/>
    </row>
    <row r="19" spans="1:8" s="226" customFormat="1" ht="20.100000000000001" customHeight="1" x14ac:dyDescent="0.2">
      <c r="A19" s="247"/>
      <c r="B19" s="239" t="s">
        <v>173</v>
      </c>
      <c r="C19" s="240"/>
      <c r="D19" s="240"/>
      <c r="E19" s="249"/>
      <c r="F19" s="249"/>
      <c r="G19" s="250"/>
      <c r="H19" s="100"/>
    </row>
    <row r="20" spans="1:8" s="226" customFormat="1" ht="20.100000000000001" customHeight="1" x14ac:dyDescent="0.2">
      <c r="A20" s="247"/>
      <c r="B20" s="243" t="s">
        <v>166</v>
      </c>
      <c r="C20" s="240"/>
      <c r="D20" s="240"/>
      <c r="E20" s="249"/>
      <c r="F20" s="249"/>
      <c r="G20" s="250"/>
      <c r="H20" s="100"/>
    </row>
    <row r="21" spans="1:8" s="226" customFormat="1" ht="30.75" customHeight="1" x14ac:dyDescent="0.2">
      <c r="A21" s="247"/>
      <c r="B21" s="260" t="s">
        <v>174</v>
      </c>
      <c r="C21" s="240"/>
      <c r="D21" s="240"/>
      <c r="E21" s="249"/>
      <c r="F21" s="249"/>
      <c r="G21" s="250"/>
      <c r="H21" s="100"/>
    </row>
    <row r="22" spans="1:8" s="226" customFormat="1" ht="20.100000000000001" customHeight="1" x14ac:dyDescent="0.2">
      <c r="A22" s="254"/>
      <c r="B22" s="255" t="s">
        <v>170</v>
      </c>
      <c r="C22" s="256"/>
      <c r="D22" s="257"/>
      <c r="E22" s="257"/>
      <c r="F22" s="257"/>
      <c r="G22" s="258"/>
      <c r="H22" s="259"/>
    </row>
    <row r="23" spans="1:8" ht="20.100000000000001" customHeight="1" x14ac:dyDescent="0.25">
      <c r="A23" s="16"/>
      <c r="B23" s="9"/>
      <c r="C23" s="9"/>
      <c r="D23" s="14"/>
      <c r="E23" s="14"/>
      <c r="F23" s="15"/>
      <c r="G23" s="15"/>
    </row>
    <row r="24" spans="1:8" ht="20.100000000000001" customHeight="1" x14ac:dyDescent="0.25">
      <c r="A24" s="16"/>
      <c r="B24" s="9"/>
      <c r="C24" s="9"/>
      <c r="D24" s="14"/>
      <c r="E24" s="14"/>
      <c r="F24" s="15"/>
      <c r="G24" s="15"/>
    </row>
    <row r="25" spans="1:8" x14ac:dyDescent="0.25">
      <c r="A25" s="16"/>
      <c r="B25" s="13"/>
      <c r="C25" s="13"/>
      <c r="D25" s="14"/>
      <c r="E25" s="14"/>
      <c r="F25" s="15"/>
      <c r="G25" s="15"/>
    </row>
    <row r="26" spans="1:8" ht="18.75" customHeight="1" x14ac:dyDescent="0.25"/>
    <row r="31" spans="1:8" ht="46.5" customHeight="1" x14ac:dyDescent="0.25"/>
  </sheetData>
  <mergeCells count="2">
    <mergeCell ref="A2:B2"/>
    <mergeCell ref="A1:H1"/>
  </mergeCells>
  <phoneticPr fontId="2" type="noConversion"/>
  <pageMargins left="0.82" right="0.65" top="0.43" bottom="0.62992125984252001" header="0.31496062992126" footer="0.196850393700787"/>
  <pageSetup paperSize="9" firstPageNumber="1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E10" sqref="E10"/>
    </sheetView>
  </sheetViews>
  <sheetFormatPr defaultColWidth="9.140625" defaultRowHeight="15.75" x14ac:dyDescent="0.25"/>
  <cols>
    <col min="1" max="1" width="1.85546875" style="3" customWidth="1"/>
    <col min="2" max="2" width="30.85546875" style="3" customWidth="1"/>
    <col min="3" max="3" width="11.85546875" style="3" customWidth="1"/>
    <col min="4" max="4" width="10.7109375" style="3" customWidth="1"/>
    <col min="5" max="5" width="12.28515625" style="3" customWidth="1"/>
    <col min="6" max="6" width="9.5703125" style="3" customWidth="1"/>
    <col min="7" max="7" width="12.28515625" style="3" customWidth="1"/>
    <col min="8" max="8" width="9.140625" style="3"/>
    <col min="9" max="9" width="9.5703125" style="3" bestFit="1" customWidth="1"/>
    <col min="10" max="10" width="10.140625" style="3" customWidth="1"/>
    <col min="11" max="16384" width="9.140625" style="3"/>
  </cols>
  <sheetData>
    <row r="1" spans="1:9" ht="24" customHeight="1" x14ac:dyDescent="0.25">
      <c r="A1" s="268" t="s">
        <v>205</v>
      </c>
      <c r="B1" s="268"/>
    </row>
    <row r="2" spans="1:9" ht="20.100000000000001" customHeight="1" x14ac:dyDescent="0.25">
      <c r="A2" s="267" t="s">
        <v>227</v>
      </c>
      <c r="B2" s="267"/>
    </row>
    <row r="3" spans="1:9" ht="20.100000000000001" customHeight="1" x14ac:dyDescent="0.25">
      <c r="A3" s="17"/>
      <c r="B3" s="6"/>
      <c r="C3" s="6"/>
      <c r="D3" s="6"/>
      <c r="E3" s="6"/>
      <c r="F3" s="6"/>
      <c r="G3" s="6"/>
    </row>
    <row r="4" spans="1:9" s="121" customFormat="1" ht="110.25" customHeight="1" x14ac:dyDescent="0.25">
      <c r="A4" s="130"/>
      <c r="B4" s="131"/>
      <c r="C4" s="57" t="s">
        <v>89</v>
      </c>
      <c r="D4" s="5" t="s">
        <v>175</v>
      </c>
      <c r="E4" s="57" t="s">
        <v>187</v>
      </c>
      <c r="F4" s="5" t="s">
        <v>185</v>
      </c>
      <c r="G4" s="57" t="s">
        <v>221</v>
      </c>
    </row>
    <row r="5" spans="1:9" s="121" customFormat="1" ht="20.100000000000001" customHeight="1" x14ac:dyDescent="0.25">
      <c r="A5" s="132" t="s">
        <v>2</v>
      </c>
      <c r="B5" s="133"/>
      <c r="C5" s="193">
        <v>327165.5</v>
      </c>
      <c r="D5" s="193">
        <v>330106.2</v>
      </c>
      <c r="E5" s="193">
        <v>330106.2</v>
      </c>
      <c r="F5" s="160">
        <v>112.36</v>
      </c>
      <c r="G5" s="160">
        <v>100.9</v>
      </c>
      <c r="I5" s="203"/>
    </row>
    <row r="6" spans="1:9" s="121" customFormat="1" ht="20.100000000000001" customHeight="1" x14ac:dyDescent="0.25">
      <c r="A6" s="134" t="s">
        <v>3</v>
      </c>
      <c r="B6" s="135"/>
      <c r="C6" s="141"/>
      <c r="D6" s="141"/>
      <c r="E6" s="141"/>
      <c r="F6" s="120"/>
      <c r="G6" s="144"/>
      <c r="I6" s="203"/>
    </row>
    <row r="7" spans="1:9" s="121" customFormat="1" ht="20.100000000000001" customHeight="1" x14ac:dyDescent="0.25">
      <c r="A7" s="134"/>
      <c r="B7" s="135" t="s">
        <v>4</v>
      </c>
      <c r="C7" s="141">
        <v>2886</v>
      </c>
      <c r="D7" s="141">
        <v>2717</v>
      </c>
      <c r="E7" s="141">
        <v>2717</v>
      </c>
      <c r="F7" s="120">
        <v>110.45</v>
      </c>
      <c r="G7" s="144">
        <v>94.14</v>
      </c>
      <c r="I7" s="203"/>
    </row>
    <row r="8" spans="1:9" s="121" customFormat="1" ht="20.100000000000001" customHeight="1" x14ac:dyDescent="0.25">
      <c r="A8" s="134"/>
      <c r="B8" s="135" t="s">
        <v>5</v>
      </c>
      <c r="C8" s="141">
        <f>+C5-C7</f>
        <v>324279.5</v>
      </c>
      <c r="D8" s="141">
        <f>+D5-D7</f>
        <v>327389.2</v>
      </c>
      <c r="E8" s="141">
        <f>+E5-E7</f>
        <v>327389.2</v>
      </c>
      <c r="F8" s="144">
        <v>112.37254271344366</v>
      </c>
      <c r="G8" s="144">
        <v>100.95895670247425</v>
      </c>
      <c r="I8" s="203"/>
    </row>
    <row r="9" spans="1:9" s="121" customFormat="1" ht="20.100000000000001" customHeight="1" x14ac:dyDescent="0.25">
      <c r="A9" s="134"/>
      <c r="B9" s="135" t="s">
        <v>8</v>
      </c>
      <c r="C9" s="141"/>
      <c r="D9" s="141"/>
      <c r="E9" s="141"/>
      <c r="F9" s="120"/>
      <c r="G9" s="120"/>
    </row>
    <row r="10" spans="1:9" s="121" customFormat="1" ht="20.100000000000001" customHeight="1" x14ac:dyDescent="0.25">
      <c r="A10" s="134" t="s">
        <v>9</v>
      </c>
      <c r="B10" s="135"/>
      <c r="C10" s="141"/>
      <c r="D10" s="141"/>
      <c r="E10" s="141"/>
      <c r="F10" s="120"/>
      <c r="G10" s="120"/>
    </row>
    <row r="11" spans="1:9" s="121" customFormat="1" ht="20.100000000000001" customHeight="1" x14ac:dyDescent="0.25">
      <c r="A11" s="123"/>
      <c r="B11" s="142" t="s">
        <v>27</v>
      </c>
      <c r="C11" s="141">
        <v>117050.3</v>
      </c>
      <c r="D11" s="141">
        <v>121310.6</v>
      </c>
      <c r="E11" s="141">
        <v>121310.6</v>
      </c>
      <c r="F11" s="120">
        <v>115.26</v>
      </c>
      <c r="G11" s="144">
        <v>103.64</v>
      </c>
      <c r="I11" s="203"/>
    </row>
    <row r="12" spans="1:9" s="121" customFormat="1" ht="20.100000000000001" customHeight="1" x14ac:dyDescent="0.25">
      <c r="A12" s="123"/>
      <c r="B12" s="142" t="s">
        <v>28</v>
      </c>
      <c r="C12" s="141">
        <v>23623.200000000001</v>
      </c>
      <c r="D12" s="141">
        <v>25591.8</v>
      </c>
      <c r="E12" s="141">
        <v>25591.8</v>
      </c>
      <c r="F12" s="120">
        <v>113.62</v>
      </c>
      <c r="G12" s="144">
        <v>108.33</v>
      </c>
      <c r="I12" s="203"/>
    </row>
    <row r="13" spans="1:9" s="121" customFormat="1" ht="31.5" customHeight="1" x14ac:dyDescent="0.25">
      <c r="A13" s="123"/>
      <c r="B13" s="143" t="s">
        <v>26</v>
      </c>
      <c r="C13" s="141">
        <v>34422</v>
      </c>
      <c r="D13" s="141">
        <v>33699.1</v>
      </c>
      <c r="E13" s="141">
        <v>33699.1</v>
      </c>
      <c r="F13" s="120">
        <v>111.63</v>
      </c>
      <c r="G13" s="144">
        <v>97.9</v>
      </c>
      <c r="I13" s="203"/>
    </row>
    <row r="14" spans="1:9" s="121" customFormat="1" ht="20.100000000000001" customHeight="1" x14ac:dyDescent="0.25">
      <c r="A14" s="123"/>
      <c r="B14" s="136" t="s">
        <v>176</v>
      </c>
      <c r="C14" s="141">
        <v>5502</v>
      </c>
      <c r="D14" s="141">
        <v>5525.5</v>
      </c>
      <c r="E14" s="141">
        <v>5525.5</v>
      </c>
      <c r="F14" s="120">
        <v>108.45</v>
      </c>
      <c r="G14" s="144">
        <v>100.43</v>
      </c>
      <c r="I14" s="203"/>
    </row>
    <row r="15" spans="1:9" s="121" customFormat="1" ht="20.100000000000001" customHeight="1" x14ac:dyDescent="0.25">
      <c r="A15" s="123"/>
      <c r="B15" s="136" t="s">
        <v>177</v>
      </c>
      <c r="C15" s="141">
        <v>47952.5</v>
      </c>
      <c r="D15" s="141">
        <v>43672.9</v>
      </c>
      <c r="E15" s="141">
        <v>43672.9</v>
      </c>
      <c r="F15" s="144">
        <v>106.19</v>
      </c>
      <c r="G15" s="144">
        <v>91.08</v>
      </c>
      <c r="I15" s="203"/>
    </row>
    <row r="16" spans="1:9" s="121" customFormat="1" ht="20.100000000000001" customHeight="1" x14ac:dyDescent="0.25">
      <c r="A16" s="123"/>
      <c r="B16" s="136" t="s">
        <v>178</v>
      </c>
      <c r="C16" s="141">
        <v>12175</v>
      </c>
      <c r="D16" s="141">
        <v>11693</v>
      </c>
      <c r="E16" s="141">
        <v>11693</v>
      </c>
      <c r="F16" s="120">
        <v>113.38</v>
      </c>
      <c r="G16" s="144">
        <v>96.04</v>
      </c>
      <c r="I16" s="203"/>
    </row>
    <row r="17" spans="1:9" s="121" customFormat="1" ht="20.100000000000001" customHeight="1" x14ac:dyDescent="0.25">
      <c r="A17" s="123"/>
      <c r="B17" s="136" t="s">
        <v>179</v>
      </c>
      <c r="C17" s="141">
        <v>24205.7</v>
      </c>
      <c r="D17" s="141">
        <v>23684</v>
      </c>
      <c r="E17" s="141">
        <v>23684</v>
      </c>
      <c r="F17" s="120">
        <v>109.48</v>
      </c>
      <c r="G17" s="144">
        <v>97.84</v>
      </c>
      <c r="I17" s="203"/>
    </row>
    <row r="18" spans="1:9" s="121" customFormat="1" ht="20.100000000000001" customHeight="1" x14ac:dyDescent="0.25">
      <c r="A18" s="137"/>
      <c r="B18" s="136" t="s">
        <v>180</v>
      </c>
      <c r="C18" s="141">
        <v>29560</v>
      </c>
      <c r="D18" s="141">
        <v>30404</v>
      </c>
      <c r="E18" s="141">
        <v>30404</v>
      </c>
      <c r="F18" s="120">
        <v>112.61</v>
      </c>
      <c r="G18" s="144">
        <v>102.86</v>
      </c>
      <c r="I18" s="203"/>
    </row>
    <row r="19" spans="1:9" s="121" customFormat="1" ht="20.100000000000001" customHeight="1" x14ac:dyDescent="0.25">
      <c r="A19" s="137"/>
      <c r="B19" s="136" t="s">
        <v>181</v>
      </c>
      <c r="C19" s="141">
        <v>5821</v>
      </c>
      <c r="D19" s="141">
        <v>6561</v>
      </c>
      <c r="E19" s="141">
        <v>6561</v>
      </c>
      <c r="F19" s="120">
        <v>109.48</v>
      </c>
      <c r="G19" s="144">
        <v>112.71</v>
      </c>
      <c r="I19" s="203"/>
    </row>
    <row r="20" spans="1:9" s="121" customFormat="1" ht="20.100000000000001" customHeight="1" x14ac:dyDescent="0.25">
      <c r="A20" s="137"/>
      <c r="B20" s="136" t="s">
        <v>183</v>
      </c>
      <c r="C20" s="141">
        <v>242</v>
      </c>
      <c r="D20" s="141">
        <v>215</v>
      </c>
      <c r="E20" s="141">
        <v>215</v>
      </c>
      <c r="F20" s="120">
        <v>108.48</v>
      </c>
      <c r="G20" s="144">
        <v>88.84</v>
      </c>
      <c r="I20" s="203"/>
    </row>
    <row r="21" spans="1:9" s="121" customFormat="1" ht="20.100000000000001" customHeight="1" x14ac:dyDescent="0.25">
      <c r="A21" s="137"/>
      <c r="B21" s="136" t="s">
        <v>182</v>
      </c>
      <c r="C21" s="141">
        <v>19626.2</v>
      </c>
      <c r="D21" s="141">
        <v>21613.3</v>
      </c>
      <c r="E21" s="141">
        <v>21613.3</v>
      </c>
      <c r="F21" s="120">
        <v>114.27</v>
      </c>
      <c r="G21" s="144">
        <v>110.12</v>
      </c>
      <c r="I21" s="203"/>
    </row>
    <row r="22" spans="1:9" s="121" customFormat="1" ht="33.75" customHeight="1" x14ac:dyDescent="0.25">
      <c r="A22" s="137"/>
      <c r="B22" s="143" t="s">
        <v>184</v>
      </c>
      <c r="C22" s="141">
        <v>6985.6</v>
      </c>
      <c r="D22" s="141">
        <v>6136</v>
      </c>
      <c r="E22" s="141">
        <v>6136</v>
      </c>
      <c r="F22" s="120">
        <v>110.17</v>
      </c>
      <c r="G22" s="144">
        <v>87.84</v>
      </c>
      <c r="I22" s="203"/>
    </row>
    <row r="23" spans="1:9" s="121" customFormat="1" ht="4.5" customHeight="1" x14ac:dyDescent="0.25">
      <c r="A23" s="138"/>
      <c r="B23" s="139"/>
      <c r="C23" s="140"/>
      <c r="D23" s="140"/>
      <c r="E23" s="140"/>
      <c r="F23" s="124"/>
      <c r="G23" s="124"/>
    </row>
    <row r="24" spans="1:9" ht="4.5" customHeight="1" x14ac:dyDescent="0.25">
      <c r="A24" s="19"/>
    </row>
    <row r="25" spans="1:9" ht="4.5" customHeight="1" x14ac:dyDescent="0.25">
      <c r="A25" s="19"/>
    </row>
    <row r="26" spans="1:9" x14ac:dyDescent="0.25">
      <c r="A26" s="18"/>
    </row>
  </sheetData>
  <mergeCells count="2">
    <mergeCell ref="A2:B2"/>
    <mergeCell ref="A1:B1"/>
  </mergeCells>
  <phoneticPr fontId="2" type="noConversion"/>
  <pageMargins left="0.82" right="0.39" top="0.43" bottom="0.62992125984252001" header="0.31496062992126" footer="0.196850393700787"/>
  <pageSetup paperSize="9" firstPageNumber="1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A4" sqref="A4"/>
    </sheetView>
  </sheetViews>
  <sheetFormatPr defaultColWidth="9.140625" defaultRowHeight="15.75" x14ac:dyDescent="0.25"/>
  <cols>
    <col min="1" max="1" width="31.85546875" style="3" customWidth="1"/>
    <col min="2" max="2" width="10.5703125" style="3" customWidth="1"/>
    <col min="3" max="3" width="10.28515625" style="3" customWidth="1"/>
    <col min="4" max="4" width="13.140625" style="3" customWidth="1"/>
    <col min="5" max="5" width="9.140625" style="3" customWidth="1"/>
    <col min="6" max="6" width="12.7109375" style="3" customWidth="1"/>
    <col min="7" max="7" width="9.140625" style="3"/>
    <col min="8" max="8" width="9.28515625" style="3" bestFit="1" customWidth="1"/>
    <col min="9" max="16384" width="9.140625" style="3"/>
  </cols>
  <sheetData>
    <row r="1" spans="1:8" ht="24" customHeight="1" x14ac:dyDescent="0.25">
      <c r="A1" s="7" t="s">
        <v>224</v>
      </c>
    </row>
    <row r="2" spans="1:8" ht="20.100000000000001" customHeight="1" x14ac:dyDescent="0.25">
      <c r="A2" s="9" t="s">
        <v>227</v>
      </c>
      <c r="G2" s="9"/>
    </row>
    <row r="3" spans="1:8" ht="29.25" customHeight="1" x14ac:dyDescent="0.25">
      <c r="A3" s="6"/>
      <c r="G3" s="9"/>
    </row>
    <row r="4" spans="1:8" ht="98.25" customHeight="1" x14ac:dyDescent="0.25">
      <c r="A4" s="55"/>
      <c r="B4" s="57" t="s">
        <v>89</v>
      </c>
      <c r="C4" s="5" t="s">
        <v>90</v>
      </c>
      <c r="D4" s="57" t="s">
        <v>91</v>
      </c>
      <c r="E4" s="5" t="s">
        <v>37</v>
      </c>
      <c r="F4" s="57" t="s">
        <v>79</v>
      </c>
      <c r="G4" s="20"/>
    </row>
    <row r="5" spans="1:8" s="119" customFormat="1" ht="22.5" customHeight="1" x14ac:dyDescent="0.2">
      <c r="A5" s="145" t="s">
        <v>2</v>
      </c>
      <c r="B5" s="195">
        <v>35416</v>
      </c>
      <c r="C5" s="195">
        <v>39318.9</v>
      </c>
      <c r="D5" s="195">
        <v>39318.9</v>
      </c>
      <c r="E5" s="160">
        <v>103.17</v>
      </c>
      <c r="F5" s="160">
        <v>111.02</v>
      </c>
      <c r="G5" s="196"/>
      <c r="H5" s="208"/>
    </row>
    <row r="6" spans="1:8" s="121" customFormat="1" ht="22.5" customHeight="1" x14ac:dyDescent="0.25">
      <c r="A6" s="122" t="s">
        <v>3</v>
      </c>
      <c r="B6" s="147"/>
      <c r="C6" s="147"/>
      <c r="D6" s="147"/>
      <c r="E6" s="120"/>
      <c r="F6" s="120"/>
      <c r="G6" s="146"/>
    </row>
    <row r="7" spans="1:8" s="121" customFormat="1" ht="22.5" customHeight="1" x14ac:dyDescent="0.25">
      <c r="A7" s="148" t="s">
        <v>29</v>
      </c>
      <c r="B7" s="147"/>
      <c r="C7" s="147"/>
      <c r="D7" s="147"/>
      <c r="E7" s="120"/>
      <c r="F7" s="120"/>
      <c r="G7" s="146"/>
    </row>
    <row r="8" spans="1:8" s="121" customFormat="1" ht="22.5" customHeight="1" x14ac:dyDescent="0.25">
      <c r="A8" s="148" t="s">
        <v>30</v>
      </c>
      <c r="B8" s="147">
        <f>+B5</f>
        <v>35416</v>
      </c>
      <c r="C8" s="147">
        <f>+C5</f>
        <v>39318.9</v>
      </c>
      <c r="D8" s="147">
        <f>+D5</f>
        <v>39318.9</v>
      </c>
      <c r="E8" s="144">
        <f>+E5</f>
        <v>103.17</v>
      </c>
      <c r="F8" s="144">
        <f>+F5</f>
        <v>111.02</v>
      </c>
      <c r="G8" s="146"/>
    </row>
    <row r="9" spans="1:8" s="121" customFormat="1" ht="22.5" customHeight="1" x14ac:dyDescent="0.25">
      <c r="A9" s="148" t="s">
        <v>8</v>
      </c>
      <c r="B9" s="147"/>
      <c r="C9" s="147"/>
      <c r="D9" s="147"/>
      <c r="E9" s="120"/>
      <c r="F9" s="120"/>
    </row>
    <row r="10" spans="1:8" s="121" customFormat="1" ht="22.5" customHeight="1" x14ac:dyDescent="0.25">
      <c r="A10" s="122" t="s">
        <v>25</v>
      </c>
      <c r="B10" s="147"/>
      <c r="C10" s="147"/>
      <c r="D10" s="147"/>
      <c r="E10" s="120"/>
      <c r="F10" s="120"/>
    </row>
    <row r="11" spans="1:8" s="121" customFormat="1" ht="22.5" customHeight="1" x14ac:dyDescent="0.25">
      <c r="A11" s="148" t="s">
        <v>35</v>
      </c>
      <c r="B11" s="147">
        <v>3399</v>
      </c>
      <c r="C11" s="147">
        <v>3733.5</v>
      </c>
      <c r="D11" s="147">
        <v>3733.5</v>
      </c>
      <c r="E11" s="120">
        <v>102.61</v>
      </c>
      <c r="F11" s="144">
        <v>109.84</v>
      </c>
    </row>
    <row r="12" spans="1:8" s="121" customFormat="1" ht="22.5" customHeight="1" x14ac:dyDescent="0.25">
      <c r="A12" s="149" t="s">
        <v>36</v>
      </c>
      <c r="B12" s="150">
        <v>31845</v>
      </c>
      <c r="C12" s="150">
        <v>35435.4</v>
      </c>
      <c r="D12" s="150">
        <v>35435.4</v>
      </c>
      <c r="E12" s="200">
        <v>103.21</v>
      </c>
      <c r="F12" s="200">
        <v>111.27</v>
      </c>
    </row>
    <row r="13" spans="1:8" s="121" customFormat="1" ht="30.75" customHeight="1" x14ac:dyDescent="0.25">
      <c r="A13" s="220" t="s">
        <v>186</v>
      </c>
      <c r="B13" s="151">
        <v>172</v>
      </c>
      <c r="C13" s="151">
        <v>150</v>
      </c>
      <c r="D13" s="151">
        <v>150</v>
      </c>
      <c r="E13" s="201">
        <v>105.63</v>
      </c>
      <c r="F13" s="201">
        <v>87.21</v>
      </c>
    </row>
    <row r="14" spans="1:8" ht="20.100000000000001" customHeight="1" x14ac:dyDescent="0.25"/>
    <row r="15" spans="1:8" ht="20.100000000000001" customHeight="1" x14ac:dyDescent="0.25"/>
    <row r="16" spans="1:8" ht="20.100000000000001" customHeight="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row r="26" ht="20.100000000000001" customHeight="1" x14ac:dyDescent="0.25"/>
    <row r="27" ht="20.100000000000001" customHeight="1" x14ac:dyDescent="0.25"/>
    <row r="28" ht="20.100000000000001" customHeight="1" x14ac:dyDescent="0.25"/>
    <row r="29" ht="20.100000000000001" customHeight="1" x14ac:dyDescent="0.25"/>
    <row r="30" ht="20.100000000000001" customHeight="1" x14ac:dyDescent="0.25"/>
    <row r="31" ht="20.100000000000001" customHeight="1" x14ac:dyDescent="0.25"/>
    <row r="32"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row r="48" ht="20.100000000000001" customHeight="1" x14ac:dyDescent="0.25"/>
    <row r="49" ht="20.100000000000001" customHeight="1" x14ac:dyDescent="0.25"/>
    <row r="50" ht="20.100000000000001" customHeight="1" x14ac:dyDescent="0.25"/>
    <row r="51" ht="20.100000000000001" customHeight="1" x14ac:dyDescent="0.25"/>
  </sheetData>
  <phoneticPr fontId="2" type="noConversion"/>
  <pageMargins left="0.95" right="0.511811023622047" top="0.5" bottom="0.62992125984252001" header="0.31496062992126" footer="0.196850393700787"/>
  <pageSetup paperSize="9" firstPageNumber="1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C4" sqref="C4"/>
    </sheetView>
  </sheetViews>
  <sheetFormatPr defaultColWidth="9.140625" defaultRowHeight="15.75" x14ac:dyDescent="0.25"/>
  <cols>
    <col min="1" max="1" width="3.7109375" style="3" customWidth="1"/>
    <col min="2" max="2" width="6.140625" style="3" customWidth="1"/>
    <col min="3" max="3" width="24" style="3" customWidth="1"/>
    <col min="4" max="7" width="9.85546875" style="3" customWidth="1"/>
    <col min="8" max="8" width="13.28515625" style="3" customWidth="1"/>
    <col min="9" max="16384" width="9.140625" style="3"/>
  </cols>
  <sheetData>
    <row r="1" spans="1:8" ht="24" customHeight="1" x14ac:dyDescent="0.25">
      <c r="A1" s="269" t="s">
        <v>206</v>
      </c>
      <c r="B1" s="269"/>
      <c r="C1" s="269"/>
      <c r="D1" s="269"/>
      <c r="E1" s="269"/>
      <c r="F1" s="269"/>
    </row>
    <row r="2" spans="1:8" ht="19.5" customHeight="1" x14ac:dyDescent="0.25">
      <c r="A2" s="276" t="s">
        <v>227</v>
      </c>
      <c r="B2" s="276"/>
      <c r="C2" s="276"/>
    </row>
    <row r="3" spans="1:8" ht="23.25" customHeight="1" x14ac:dyDescent="0.25">
      <c r="A3" s="21"/>
      <c r="B3" s="21"/>
      <c r="C3" s="21"/>
      <c r="D3" s="21"/>
      <c r="E3" s="21"/>
      <c r="G3" s="275" t="s">
        <v>87</v>
      </c>
      <c r="H3" s="275"/>
    </row>
    <row r="4" spans="1:8" ht="24" customHeight="1" x14ac:dyDescent="0.25">
      <c r="A4" s="66"/>
      <c r="B4" s="22"/>
      <c r="C4" s="67"/>
      <c r="D4" s="272" t="s">
        <v>23</v>
      </c>
      <c r="E4" s="272"/>
      <c r="F4" s="272"/>
      <c r="G4" s="272"/>
      <c r="H4" s="273" t="s">
        <v>195</v>
      </c>
    </row>
    <row r="5" spans="1:8" ht="62.25" customHeight="1" x14ac:dyDescent="0.25">
      <c r="A5" s="68"/>
      <c r="B5" s="21"/>
      <c r="C5" s="69"/>
      <c r="D5" s="186" t="s">
        <v>220</v>
      </c>
      <c r="E5" s="187" t="s">
        <v>196</v>
      </c>
      <c r="F5" s="186" t="s">
        <v>197</v>
      </c>
      <c r="G5" s="187" t="s">
        <v>198</v>
      </c>
      <c r="H5" s="274"/>
    </row>
    <row r="6" spans="1:8" ht="21" customHeight="1" x14ac:dyDescent="0.25">
      <c r="A6" s="70" t="s">
        <v>24</v>
      </c>
      <c r="B6" s="71"/>
      <c r="C6" s="71"/>
      <c r="D6" s="183">
        <v>107.23</v>
      </c>
      <c r="E6" s="183">
        <v>102.26</v>
      </c>
      <c r="F6" s="183">
        <v>99.86</v>
      </c>
      <c r="G6" s="183">
        <v>99.86</v>
      </c>
      <c r="H6" s="183">
        <v>102.26</v>
      </c>
    </row>
    <row r="7" spans="1:8" ht="21" customHeight="1" x14ac:dyDescent="0.25">
      <c r="A7" s="188"/>
      <c r="B7" s="77" t="s">
        <v>10</v>
      </c>
      <c r="C7" s="72"/>
      <c r="D7" s="184">
        <v>102.56</v>
      </c>
      <c r="E7" s="184">
        <v>103.89</v>
      </c>
      <c r="F7" s="184">
        <v>100.7</v>
      </c>
      <c r="G7" s="184">
        <v>100.7</v>
      </c>
      <c r="H7" s="184">
        <v>103.9</v>
      </c>
    </row>
    <row r="8" spans="1:8" ht="15.75" customHeight="1" x14ac:dyDescent="0.25">
      <c r="A8" s="188"/>
      <c r="B8" s="189" t="s">
        <v>215</v>
      </c>
      <c r="C8" s="53"/>
      <c r="D8" s="53"/>
      <c r="E8" s="48"/>
      <c r="F8" s="53"/>
      <c r="G8" s="53"/>
      <c r="H8" s="204"/>
    </row>
    <row r="9" spans="1:8" ht="21" customHeight="1" x14ac:dyDescent="0.25">
      <c r="A9" s="188"/>
      <c r="B9" s="190"/>
      <c r="C9" s="77" t="s">
        <v>11</v>
      </c>
      <c r="D9" s="184">
        <v>102.15</v>
      </c>
      <c r="E9" s="184">
        <v>100.54</v>
      </c>
      <c r="F9" s="184">
        <v>100.51</v>
      </c>
      <c r="G9" s="184">
        <v>100.51</v>
      </c>
      <c r="H9" s="184">
        <v>100.54</v>
      </c>
    </row>
    <row r="10" spans="1:8" ht="21" customHeight="1" x14ac:dyDescent="0.25">
      <c r="A10" s="188"/>
      <c r="B10" s="191"/>
      <c r="C10" s="77" t="s">
        <v>12</v>
      </c>
      <c r="D10" s="184">
        <v>102.91</v>
      </c>
      <c r="E10" s="184">
        <v>107.53</v>
      </c>
      <c r="F10" s="184">
        <v>100.66</v>
      </c>
      <c r="G10" s="184">
        <v>100.66</v>
      </c>
      <c r="H10" s="184">
        <v>107.52</v>
      </c>
    </row>
    <row r="11" spans="1:8" ht="21" customHeight="1" x14ac:dyDescent="0.25">
      <c r="A11" s="188"/>
      <c r="B11" s="191"/>
      <c r="C11" s="77" t="s">
        <v>13</v>
      </c>
      <c r="D11" s="184">
        <v>101.3</v>
      </c>
      <c r="E11" s="184">
        <v>102.81</v>
      </c>
      <c r="F11" s="184">
        <v>101.03</v>
      </c>
      <c r="G11" s="184">
        <v>101.03</v>
      </c>
      <c r="H11" s="184">
        <v>102.81</v>
      </c>
    </row>
    <row r="12" spans="1:8" ht="21" customHeight="1" x14ac:dyDescent="0.25">
      <c r="A12" s="188"/>
      <c r="B12" s="77" t="s">
        <v>14</v>
      </c>
      <c r="C12" s="72"/>
      <c r="D12" s="184">
        <v>105.67</v>
      </c>
      <c r="E12" s="184">
        <v>101.32</v>
      </c>
      <c r="F12" s="184">
        <v>100.46</v>
      </c>
      <c r="G12" s="184">
        <v>100.46</v>
      </c>
      <c r="H12" s="184">
        <v>101.32</v>
      </c>
    </row>
    <row r="13" spans="1:8" ht="21" customHeight="1" x14ac:dyDescent="0.25">
      <c r="A13" s="188"/>
      <c r="B13" s="77" t="s">
        <v>15</v>
      </c>
      <c r="C13" s="72"/>
      <c r="D13" s="184">
        <v>110.79</v>
      </c>
      <c r="E13" s="184">
        <v>102.4</v>
      </c>
      <c r="F13" s="184">
        <v>100.1</v>
      </c>
      <c r="G13" s="184">
        <v>100.1</v>
      </c>
      <c r="H13" s="184">
        <v>102.39</v>
      </c>
    </row>
    <row r="14" spans="1:8" ht="21" customHeight="1" x14ac:dyDescent="0.25">
      <c r="A14" s="188"/>
      <c r="B14" s="77" t="s">
        <v>16</v>
      </c>
      <c r="C14" s="72"/>
      <c r="D14" s="184">
        <v>103.45</v>
      </c>
      <c r="E14" s="184">
        <v>98.15</v>
      </c>
      <c r="F14" s="184">
        <v>98.75</v>
      </c>
      <c r="G14" s="184">
        <v>98.75</v>
      </c>
      <c r="H14" s="184">
        <v>98.15</v>
      </c>
    </row>
    <row r="15" spans="1:8" ht="21" customHeight="1" x14ac:dyDescent="0.25">
      <c r="A15" s="188"/>
      <c r="B15" s="77" t="s">
        <v>17</v>
      </c>
      <c r="C15" s="72"/>
      <c r="D15" s="184">
        <v>103.19</v>
      </c>
      <c r="E15" s="184">
        <v>100.64</v>
      </c>
      <c r="F15" s="184">
        <v>100.05</v>
      </c>
      <c r="G15" s="184">
        <v>100.05</v>
      </c>
      <c r="H15" s="184">
        <v>100.64</v>
      </c>
    </row>
    <row r="16" spans="1:8" ht="21" customHeight="1" x14ac:dyDescent="0.25">
      <c r="A16" s="188"/>
      <c r="B16" s="77" t="s">
        <v>18</v>
      </c>
      <c r="C16" s="72"/>
      <c r="D16" s="184">
        <v>297.89</v>
      </c>
      <c r="E16" s="184">
        <v>102.6</v>
      </c>
      <c r="F16" s="184">
        <v>100.21</v>
      </c>
      <c r="G16" s="184">
        <v>100.21</v>
      </c>
      <c r="H16" s="184">
        <v>102.6</v>
      </c>
    </row>
    <row r="17" spans="1:8" ht="21" customHeight="1" x14ac:dyDescent="0.25">
      <c r="A17" s="188"/>
      <c r="B17" s="270" t="s">
        <v>225</v>
      </c>
      <c r="C17" s="271"/>
      <c r="D17" s="184">
        <v>386.91</v>
      </c>
      <c r="E17" s="184">
        <v>102.86</v>
      </c>
      <c r="F17" s="184">
        <v>100</v>
      </c>
      <c r="G17" s="184">
        <v>100</v>
      </c>
      <c r="H17" s="184">
        <v>102.86</v>
      </c>
    </row>
    <row r="18" spans="1:8" ht="21" customHeight="1" x14ac:dyDescent="0.25">
      <c r="A18" s="188"/>
      <c r="B18" s="77" t="s">
        <v>19</v>
      </c>
      <c r="C18" s="72"/>
      <c r="D18" s="184">
        <v>87.86</v>
      </c>
      <c r="E18" s="184">
        <v>96.63</v>
      </c>
      <c r="F18" s="184">
        <v>97.53</v>
      </c>
      <c r="G18" s="184">
        <v>97.53</v>
      </c>
      <c r="H18" s="184">
        <v>96.63</v>
      </c>
    </row>
    <row r="19" spans="1:8" ht="21" customHeight="1" x14ac:dyDescent="0.25">
      <c r="A19" s="188"/>
      <c r="B19" s="77" t="s">
        <v>20</v>
      </c>
      <c r="C19" s="72"/>
      <c r="D19" s="184">
        <v>97.95</v>
      </c>
      <c r="E19" s="184">
        <v>99.99</v>
      </c>
      <c r="F19" s="184">
        <v>100.1</v>
      </c>
      <c r="G19" s="184">
        <v>100.1</v>
      </c>
      <c r="H19" s="184">
        <v>99.99</v>
      </c>
    </row>
    <row r="20" spans="1:8" ht="21" customHeight="1" x14ac:dyDescent="0.25">
      <c r="A20" s="188"/>
      <c r="B20" s="77" t="s">
        <v>21</v>
      </c>
      <c r="C20" s="72"/>
      <c r="D20" s="184">
        <v>117.58</v>
      </c>
      <c r="E20" s="184">
        <v>110.81</v>
      </c>
      <c r="F20" s="184">
        <v>100</v>
      </c>
      <c r="G20" s="184">
        <v>100</v>
      </c>
      <c r="H20" s="184">
        <v>110.81</v>
      </c>
    </row>
    <row r="21" spans="1:8" ht="21" customHeight="1" x14ac:dyDescent="0.25">
      <c r="A21" s="188"/>
      <c r="B21" s="270" t="s">
        <v>226</v>
      </c>
      <c r="C21" s="271"/>
      <c r="D21" s="184">
        <v>122.56</v>
      </c>
      <c r="E21" s="184">
        <v>112.79</v>
      </c>
      <c r="F21" s="184">
        <v>100</v>
      </c>
      <c r="G21" s="184">
        <v>100</v>
      </c>
      <c r="H21" s="184">
        <v>112.79</v>
      </c>
    </row>
    <row r="22" spans="1:8" ht="21" customHeight="1" x14ac:dyDescent="0.25">
      <c r="A22" s="188"/>
      <c r="B22" s="77" t="s">
        <v>22</v>
      </c>
      <c r="C22" s="72"/>
      <c r="D22" s="184">
        <v>104.06</v>
      </c>
      <c r="E22" s="184">
        <v>100.38</v>
      </c>
      <c r="F22" s="184">
        <v>100</v>
      </c>
      <c r="G22" s="184">
        <v>100</v>
      </c>
      <c r="H22" s="184">
        <v>100.38</v>
      </c>
    </row>
    <row r="23" spans="1:8" ht="21" customHeight="1" x14ac:dyDescent="0.25">
      <c r="A23" s="188"/>
      <c r="B23" s="77" t="s">
        <v>33</v>
      </c>
      <c r="C23" s="72"/>
      <c r="D23" s="184">
        <v>104.06</v>
      </c>
      <c r="E23" s="184">
        <v>101.06</v>
      </c>
      <c r="F23" s="184">
        <v>100.14</v>
      </c>
      <c r="G23" s="184">
        <v>100.14</v>
      </c>
      <c r="H23" s="184">
        <v>101.06</v>
      </c>
    </row>
    <row r="24" spans="1:8" ht="21" customHeight="1" x14ac:dyDescent="0.25">
      <c r="A24" s="73" t="s">
        <v>48</v>
      </c>
      <c r="B24" s="74"/>
      <c r="C24" s="72"/>
      <c r="D24" s="192">
        <v>110.42</v>
      </c>
      <c r="E24" s="192">
        <v>100.51</v>
      </c>
      <c r="F24" s="192">
        <v>102.84</v>
      </c>
      <c r="G24" s="192">
        <v>102.84</v>
      </c>
      <c r="H24" s="192">
        <v>100.51</v>
      </c>
    </row>
    <row r="25" spans="1:8" ht="21" customHeight="1" x14ac:dyDescent="0.25">
      <c r="A25" s="75" t="s">
        <v>49</v>
      </c>
      <c r="B25" s="76"/>
      <c r="C25" s="76"/>
      <c r="D25" s="185">
        <v>105.79</v>
      </c>
      <c r="E25" s="185">
        <v>102.26</v>
      </c>
      <c r="F25" s="185">
        <v>99.72</v>
      </c>
      <c r="G25" s="185">
        <v>99.72</v>
      </c>
      <c r="H25" s="185">
        <v>102.26</v>
      </c>
    </row>
    <row r="26" spans="1:8" ht="20.100000000000001" customHeight="1" x14ac:dyDescent="0.25">
      <c r="A26" s="23"/>
      <c r="B26" s="26"/>
      <c r="C26" s="26"/>
      <c r="D26" s="24"/>
      <c r="E26" s="24"/>
      <c r="F26" s="24"/>
      <c r="G26" s="24"/>
      <c r="H26" s="25"/>
    </row>
    <row r="27" spans="1:8" ht="20.100000000000001" customHeight="1" x14ac:dyDescent="0.25"/>
    <row r="28" spans="1:8" ht="20.100000000000001" customHeight="1" x14ac:dyDescent="0.25"/>
    <row r="29" spans="1:8" ht="20.100000000000001" customHeight="1" x14ac:dyDescent="0.25"/>
    <row r="30" spans="1:8" ht="20.100000000000001" customHeight="1" x14ac:dyDescent="0.25"/>
  </sheetData>
  <mergeCells count="7">
    <mergeCell ref="A1:F1"/>
    <mergeCell ref="B17:C17"/>
    <mergeCell ref="B21:C21"/>
    <mergeCell ref="D4:G4"/>
    <mergeCell ref="H4:H5"/>
    <mergeCell ref="G3:H3"/>
    <mergeCell ref="A2:C2"/>
  </mergeCells>
  <pageMargins left="0.9" right="0.511811023622047" top="0.62992125984252001" bottom="0.62992125984252001" header="0.31496062992126" footer="0.196850393700787"/>
  <pageSetup paperSize="9" firstPageNumber="1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K7" sqref="K7"/>
    </sheetView>
  </sheetViews>
  <sheetFormatPr defaultColWidth="9.140625" defaultRowHeight="15.75" x14ac:dyDescent="0.25"/>
  <cols>
    <col min="1" max="1" width="4" style="3" customWidth="1"/>
    <col min="2" max="2" width="21.140625" style="3" customWidth="1"/>
    <col min="3" max="3" width="11.85546875" style="3" customWidth="1"/>
    <col min="4" max="4" width="11.140625" style="3" customWidth="1"/>
    <col min="5" max="5" width="13.140625" style="3" customWidth="1"/>
    <col min="6" max="6" width="12.28515625" style="3" customWidth="1"/>
    <col min="7" max="7" width="12.85546875" style="3" customWidth="1"/>
    <col min="8" max="8" width="12.140625" style="3" hidden="1" customWidth="1"/>
    <col min="9" max="16384" width="9.140625" style="3"/>
  </cols>
  <sheetData>
    <row r="1" spans="1:8" ht="24" customHeight="1" x14ac:dyDescent="0.25">
      <c r="A1" s="281" t="s">
        <v>208</v>
      </c>
      <c r="B1" s="281"/>
      <c r="C1" s="281"/>
      <c r="D1" s="27"/>
      <c r="E1" s="27"/>
      <c r="F1" s="27"/>
      <c r="G1" s="27"/>
    </row>
    <row r="2" spans="1:8" ht="19.5" customHeight="1" x14ac:dyDescent="0.25">
      <c r="A2" s="276" t="s">
        <v>227</v>
      </c>
      <c r="B2" s="276"/>
      <c r="C2" s="28"/>
      <c r="D2" s="28"/>
      <c r="E2" s="28"/>
      <c r="F2" s="28"/>
      <c r="G2" s="28"/>
    </row>
    <row r="3" spans="1:8" ht="24" customHeight="1" x14ac:dyDescent="0.25">
      <c r="A3" s="28"/>
      <c r="B3" s="28"/>
      <c r="C3" s="28"/>
      <c r="D3" s="28"/>
      <c r="E3" s="28"/>
      <c r="F3" s="28"/>
      <c r="G3" s="28"/>
    </row>
    <row r="4" spans="1:8" ht="104.25" customHeight="1" x14ac:dyDescent="0.25">
      <c r="A4" s="63"/>
      <c r="B4" s="64"/>
      <c r="C4" s="5" t="s">
        <v>70</v>
      </c>
      <c r="D4" s="57" t="s">
        <v>38</v>
      </c>
      <c r="E4" s="5" t="s">
        <v>80</v>
      </c>
      <c r="F4" s="57" t="s">
        <v>71</v>
      </c>
      <c r="G4" s="57" t="s">
        <v>78</v>
      </c>
      <c r="H4" s="57" t="s">
        <v>214</v>
      </c>
    </row>
    <row r="5" spans="1:8" s="119" customFormat="1" ht="37.5" customHeight="1" x14ac:dyDescent="0.2">
      <c r="A5" s="279" t="s">
        <v>190</v>
      </c>
      <c r="B5" s="280"/>
      <c r="C5" s="162">
        <f>+E5-D5</f>
        <v>0</v>
      </c>
      <c r="D5" s="162">
        <f>+D6</f>
        <v>131.37795215000662</v>
      </c>
      <c r="E5" s="163">
        <f>+E6</f>
        <v>131.37795215000662</v>
      </c>
      <c r="F5" s="125">
        <f>+D5/H5*100</f>
        <v>113.44266656593267</v>
      </c>
      <c r="G5" s="125">
        <f>+G6</f>
        <v>113.44</v>
      </c>
      <c r="H5" s="205">
        <f>+H6</f>
        <v>115.81</v>
      </c>
    </row>
    <row r="6" spans="1:8" s="121" customFormat="1" ht="23.25" customHeight="1" x14ac:dyDescent="0.25">
      <c r="A6" s="164"/>
      <c r="B6" s="154" t="s">
        <v>62</v>
      </c>
      <c r="C6" s="165">
        <f>+E6-D6</f>
        <v>0</v>
      </c>
      <c r="D6" s="165">
        <v>131.37795215000662</v>
      </c>
      <c r="E6" s="165">
        <v>131.37795215000662</v>
      </c>
      <c r="F6" s="126">
        <f>+D6/H6*100</f>
        <v>113.44266656593267</v>
      </c>
      <c r="G6" s="126">
        <v>113.44</v>
      </c>
      <c r="H6" s="203">
        <v>115.81</v>
      </c>
    </row>
    <row r="7" spans="1:8" s="121" customFormat="1" ht="23.25" customHeight="1" x14ac:dyDescent="0.25">
      <c r="A7" s="166"/>
      <c r="B7" s="154" t="s">
        <v>63</v>
      </c>
      <c r="C7" s="165"/>
      <c r="D7" s="165"/>
      <c r="E7" s="167"/>
      <c r="F7" s="126"/>
      <c r="G7" s="126"/>
    </row>
    <row r="8" spans="1:8" s="121" customFormat="1" ht="23.25" customHeight="1" x14ac:dyDescent="0.25">
      <c r="A8" s="166"/>
      <c r="B8" s="154" t="s">
        <v>64</v>
      </c>
      <c r="C8" s="165"/>
      <c r="D8" s="165"/>
      <c r="E8" s="167"/>
      <c r="F8" s="126"/>
      <c r="G8" s="126"/>
    </row>
    <row r="9" spans="1:8" s="121" customFormat="1" ht="23.25" customHeight="1" x14ac:dyDescent="0.25">
      <c r="A9" s="166"/>
      <c r="B9" s="154" t="s">
        <v>67</v>
      </c>
      <c r="C9" s="165"/>
      <c r="D9" s="165"/>
      <c r="E9" s="167"/>
      <c r="F9" s="126"/>
      <c r="G9" s="126"/>
    </row>
    <row r="10" spans="1:8" s="119" customFormat="1" ht="34.5" customHeight="1" x14ac:dyDescent="0.2">
      <c r="A10" s="277" t="s">
        <v>192</v>
      </c>
      <c r="B10" s="278"/>
      <c r="C10" s="168">
        <f>+C11</f>
        <v>0</v>
      </c>
      <c r="D10" s="168">
        <f>+D11</f>
        <v>9504.4986600232896</v>
      </c>
      <c r="E10" s="168">
        <f>+E11</f>
        <v>9504.4986600232896</v>
      </c>
      <c r="F10" s="127">
        <f>+D10/H10*100</f>
        <v>126.00171891084346</v>
      </c>
      <c r="G10" s="127">
        <f>+G11</f>
        <v>126</v>
      </c>
      <c r="H10" s="161">
        <f>+H11</f>
        <v>7543.1500000000005</v>
      </c>
    </row>
    <row r="11" spans="1:8" s="121" customFormat="1" ht="21.75" customHeight="1" x14ac:dyDescent="0.25">
      <c r="A11" s="123"/>
      <c r="B11" s="154" t="s">
        <v>62</v>
      </c>
      <c r="C11" s="169">
        <f>+E11-D11</f>
        <v>0</v>
      </c>
      <c r="D11" s="169">
        <v>9504.4986600232896</v>
      </c>
      <c r="E11" s="169">
        <v>9504.4986600232896</v>
      </c>
      <c r="F11" s="126">
        <f>+D11/H11*100</f>
        <v>126.00171891084346</v>
      </c>
      <c r="G11" s="126">
        <v>126</v>
      </c>
      <c r="H11" s="170">
        <v>7543.1500000000005</v>
      </c>
    </row>
    <row r="12" spans="1:8" s="121" customFormat="1" ht="21.75" customHeight="1" x14ac:dyDescent="0.25">
      <c r="A12" s="123"/>
      <c r="B12" s="154" t="s">
        <v>63</v>
      </c>
      <c r="C12" s="120"/>
      <c r="D12" s="120"/>
      <c r="E12" s="120"/>
      <c r="F12" s="126"/>
      <c r="G12" s="126"/>
    </row>
    <row r="13" spans="1:8" s="121" customFormat="1" ht="21.75" customHeight="1" x14ac:dyDescent="0.25">
      <c r="A13" s="123"/>
      <c r="B13" s="154" t="s">
        <v>64</v>
      </c>
      <c r="C13" s="120"/>
      <c r="D13" s="120"/>
      <c r="E13" s="120"/>
      <c r="F13" s="126"/>
      <c r="G13" s="126"/>
    </row>
    <row r="14" spans="1:8" s="121" customFormat="1" ht="21.75" customHeight="1" x14ac:dyDescent="0.25">
      <c r="A14" s="159"/>
      <c r="B14" s="171" t="s">
        <v>67</v>
      </c>
      <c r="C14" s="124"/>
      <c r="D14" s="124"/>
      <c r="E14" s="124"/>
      <c r="F14" s="172"/>
      <c r="G14" s="172"/>
    </row>
    <row r="15" spans="1:8" ht="18" customHeight="1" x14ac:dyDescent="0.25">
      <c r="A15" s="31"/>
      <c r="B15" s="8"/>
      <c r="C15" s="32"/>
      <c r="D15" s="32"/>
      <c r="E15" s="33"/>
      <c r="F15" s="30"/>
      <c r="G15" s="30"/>
    </row>
    <row r="16" spans="1:8" ht="18" customHeight="1" x14ac:dyDescent="0.25">
      <c r="A16" s="31"/>
      <c r="B16" s="8"/>
      <c r="C16" s="32"/>
      <c r="D16" s="32"/>
      <c r="E16" s="33"/>
      <c r="F16" s="30"/>
      <c r="G16" s="30"/>
    </row>
  </sheetData>
  <mergeCells count="4">
    <mergeCell ref="A10:B10"/>
    <mergeCell ref="A5:B5"/>
    <mergeCell ref="A2:B2"/>
    <mergeCell ref="A1:C1"/>
  </mergeCells>
  <pageMargins left="1.03" right="0.511811023622047" top="0.54" bottom="0.62992125984252001" header="0.31496062992126" footer="0.196850393700787"/>
  <pageSetup paperSize="9" firstPageNumber="1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1"/>
  <sheetViews>
    <sheetView workbookViewId="0">
      <selection activeCell="H1" sqref="H1:I1048576"/>
    </sheetView>
  </sheetViews>
  <sheetFormatPr defaultColWidth="9.140625" defaultRowHeight="15.75" x14ac:dyDescent="0.25"/>
  <cols>
    <col min="1" max="1" width="3.7109375" style="3" customWidth="1"/>
    <col min="2" max="2" width="20.28515625" style="3" customWidth="1"/>
    <col min="3" max="3" width="12.5703125" style="3" customWidth="1"/>
    <col min="4" max="4" width="11.42578125" style="3" customWidth="1"/>
    <col min="5" max="5" width="13" style="3" customWidth="1"/>
    <col min="6" max="6" width="11.28515625" style="3" customWidth="1"/>
    <col min="7" max="7" width="13.85546875" style="3" customWidth="1"/>
    <col min="8" max="8" width="11.7109375" style="3" hidden="1" customWidth="1"/>
    <col min="9" max="9" width="13" style="3" hidden="1" customWidth="1"/>
    <col min="10" max="16384" width="9.140625" style="3"/>
  </cols>
  <sheetData>
    <row r="1" spans="1:12" ht="24" customHeight="1" x14ac:dyDescent="0.25">
      <c r="A1" s="285" t="s">
        <v>207</v>
      </c>
      <c r="B1" s="285"/>
      <c r="C1" s="285"/>
      <c r="D1" s="285"/>
      <c r="E1" s="285"/>
    </row>
    <row r="2" spans="1:12" ht="19.5" customHeight="1" x14ac:dyDescent="0.25">
      <c r="A2" s="284" t="s">
        <v>227</v>
      </c>
      <c r="B2" s="284"/>
    </row>
    <row r="3" spans="1:12" ht="24.75" customHeight="1" x14ac:dyDescent="0.25">
      <c r="A3" s="6"/>
      <c r="B3" s="6"/>
    </row>
    <row r="4" spans="1:12" ht="91.5" customHeight="1" x14ac:dyDescent="0.25">
      <c r="A4" s="55"/>
      <c r="B4" s="65"/>
      <c r="C4" s="57" t="s">
        <v>188</v>
      </c>
      <c r="D4" s="5" t="s">
        <v>88</v>
      </c>
      <c r="E4" s="57" t="s">
        <v>216</v>
      </c>
      <c r="F4" s="5" t="s">
        <v>75</v>
      </c>
      <c r="G4" s="57" t="s">
        <v>78</v>
      </c>
      <c r="H4" s="57" t="s">
        <v>214</v>
      </c>
      <c r="I4" s="57" t="s">
        <v>217</v>
      </c>
    </row>
    <row r="5" spans="1:12" s="119" customFormat="1" ht="21.75" customHeight="1" x14ac:dyDescent="0.2">
      <c r="A5" s="282" t="s">
        <v>0</v>
      </c>
      <c r="B5" s="283"/>
      <c r="C5" s="152">
        <f>+C6+C11+C16</f>
        <v>0</v>
      </c>
      <c r="D5" s="152">
        <f>+D6+D11+D16</f>
        <v>21121.64</v>
      </c>
      <c r="E5" s="152">
        <f>+E6+E11+E16</f>
        <v>21121.64</v>
      </c>
      <c r="F5" s="160">
        <f>+D5/H5*100</f>
        <v>112.30524236535184</v>
      </c>
      <c r="G5" s="160">
        <f>+E5/I5*100</f>
        <v>112.30524236535184</v>
      </c>
      <c r="H5" s="213">
        <f>+H6+H11+H16</f>
        <v>18807.349999999999</v>
      </c>
      <c r="I5" s="217">
        <f>+I6+I11+I16</f>
        <v>18807.349999999999</v>
      </c>
      <c r="L5" s="161"/>
    </row>
    <row r="6" spans="1:12" s="121" customFormat="1" ht="21.75" customHeight="1" x14ac:dyDescent="0.25">
      <c r="A6" s="157" t="s">
        <v>50</v>
      </c>
      <c r="B6" s="135"/>
      <c r="C6" s="153">
        <f>+SUM(C7:C10)</f>
        <v>0</v>
      </c>
      <c r="D6" s="153">
        <f t="shared" ref="D6:E6" si="0">+SUM(D7:D10)</f>
        <v>7449.22</v>
      </c>
      <c r="E6" s="153">
        <f t="shared" si="0"/>
        <v>7449.22</v>
      </c>
      <c r="F6" s="144">
        <f t="shared" ref="F6:G7" si="1">+D6/H6*100</f>
        <v>113.46506813948068</v>
      </c>
      <c r="G6" s="144">
        <f t="shared" si="1"/>
        <v>113.46506813948068</v>
      </c>
      <c r="H6" s="170">
        <f>+H7</f>
        <v>6565.2100000000009</v>
      </c>
      <c r="I6" s="170">
        <f>+I7</f>
        <v>6565.2100000000009</v>
      </c>
    </row>
    <row r="7" spans="1:12" s="121" customFormat="1" ht="21.75" customHeight="1" x14ac:dyDescent="0.25">
      <c r="A7" s="123"/>
      <c r="B7" s="154" t="s">
        <v>62</v>
      </c>
      <c r="C7" s="153">
        <f>+E7-D7</f>
        <v>0</v>
      </c>
      <c r="D7" s="153">
        <v>7449.22</v>
      </c>
      <c r="E7" s="153">
        <v>7449.22</v>
      </c>
      <c r="F7" s="144">
        <f t="shared" si="1"/>
        <v>113.46506813948068</v>
      </c>
      <c r="G7" s="144">
        <f t="shared" si="1"/>
        <v>113.46506813948068</v>
      </c>
      <c r="H7" s="214">
        <v>6565.2100000000009</v>
      </c>
      <c r="I7" s="214">
        <v>6565.2100000000009</v>
      </c>
    </row>
    <row r="8" spans="1:12" s="121" customFormat="1" ht="21.75" customHeight="1" x14ac:dyDescent="0.25">
      <c r="A8" s="123"/>
      <c r="B8" s="154" t="s">
        <v>63</v>
      </c>
      <c r="C8" s="153"/>
      <c r="D8" s="153"/>
      <c r="E8" s="153"/>
      <c r="F8" s="144"/>
      <c r="G8" s="120"/>
      <c r="H8" s="170"/>
      <c r="I8" s="170"/>
    </row>
    <row r="9" spans="1:12" s="121" customFormat="1" ht="21.75" customHeight="1" x14ac:dyDescent="0.25">
      <c r="A9" s="123"/>
      <c r="B9" s="154" t="s">
        <v>64</v>
      </c>
      <c r="C9" s="153"/>
      <c r="D9" s="153"/>
      <c r="E9" s="155"/>
      <c r="F9" s="144"/>
      <c r="G9" s="120"/>
      <c r="H9" s="170"/>
      <c r="I9" s="170"/>
    </row>
    <row r="10" spans="1:12" s="121" customFormat="1" ht="21.75" customHeight="1" x14ac:dyDescent="0.25">
      <c r="A10" s="123"/>
      <c r="B10" s="154" t="s">
        <v>67</v>
      </c>
      <c r="C10" s="153"/>
      <c r="D10" s="153"/>
      <c r="E10" s="153"/>
      <c r="F10" s="144"/>
      <c r="G10" s="120"/>
      <c r="H10" s="170"/>
      <c r="I10" s="170"/>
    </row>
    <row r="11" spans="1:12" s="121" customFormat="1" ht="21.75" customHeight="1" x14ac:dyDescent="0.25">
      <c r="A11" s="157" t="s">
        <v>51</v>
      </c>
      <c r="B11" s="135"/>
      <c r="C11" s="153">
        <f>+SUM(C12:C15)</f>
        <v>0</v>
      </c>
      <c r="D11" s="153">
        <f t="shared" ref="D11:E11" si="2">+SUM(D12:D15)</f>
        <v>13265.42</v>
      </c>
      <c r="E11" s="153">
        <f t="shared" si="2"/>
        <v>13265.42</v>
      </c>
      <c r="F11" s="144">
        <f>+D11/H11*100</f>
        <v>112.01877363381958</v>
      </c>
      <c r="G11" s="144">
        <f>+E11/I11*100</f>
        <v>112.01877363381958</v>
      </c>
      <c r="H11" s="170">
        <f>+H12+H14</f>
        <v>11842.14</v>
      </c>
      <c r="I11" s="170">
        <f>+I12+I14</f>
        <v>11842.14</v>
      </c>
    </row>
    <row r="12" spans="1:12" s="121" customFormat="1" ht="21.75" customHeight="1" x14ac:dyDescent="0.25">
      <c r="A12" s="158"/>
      <c r="B12" s="154" t="s">
        <v>62</v>
      </c>
      <c r="C12" s="153">
        <f>+E12-D12</f>
        <v>0</v>
      </c>
      <c r="D12" s="153">
        <v>13265.42</v>
      </c>
      <c r="E12" s="153">
        <v>13265.42</v>
      </c>
      <c r="F12" s="144">
        <f t="shared" ref="F12:F17" si="3">+D12/H12*100</f>
        <v>112.01877363381958</v>
      </c>
      <c r="G12" s="144">
        <f t="shared" ref="G12" si="4">+E12/I12*100</f>
        <v>112.01877363381958</v>
      </c>
      <c r="H12" s="170">
        <v>11842.14</v>
      </c>
      <c r="I12" s="170">
        <v>11842.14</v>
      </c>
    </row>
    <row r="13" spans="1:12" s="121" customFormat="1" ht="21.75" customHeight="1" x14ac:dyDescent="0.25">
      <c r="A13" s="158"/>
      <c r="B13" s="154" t="s">
        <v>63</v>
      </c>
      <c r="C13" s="153"/>
      <c r="D13" s="153"/>
      <c r="E13" s="153"/>
      <c r="F13" s="144"/>
      <c r="G13" s="144"/>
      <c r="H13" s="170"/>
      <c r="I13" s="170"/>
    </row>
    <row r="14" spans="1:12" s="121" customFormat="1" ht="21.75" customHeight="1" x14ac:dyDescent="0.25">
      <c r="A14" s="158"/>
      <c r="B14" s="154" t="s">
        <v>64</v>
      </c>
      <c r="C14" s="153">
        <f t="shared" ref="C14" si="5">+E14-D14</f>
        <v>0</v>
      </c>
      <c r="D14" s="153"/>
      <c r="E14" s="153"/>
      <c r="F14" s="144"/>
      <c r="G14" s="144"/>
      <c r="H14" s="170"/>
      <c r="I14" s="170"/>
    </row>
    <row r="15" spans="1:12" s="121" customFormat="1" ht="21.75" customHeight="1" x14ac:dyDescent="0.25">
      <c r="A15" s="158"/>
      <c r="B15" s="154" t="s">
        <v>67</v>
      </c>
      <c r="C15" s="153"/>
      <c r="D15" s="153"/>
      <c r="E15" s="153"/>
      <c r="F15" s="144"/>
      <c r="G15" s="144"/>
      <c r="H15" s="170"/>
      <c r="I15" s="170"/>
    </row>
    <row r="16" spans="1:12" s="121" customFormat="1" ht="21.75" customHeight="1" x14ac:dyDescent="0.25">
      <c r="A16" s="157" t="s">
        <v>52</v>
      </c>
      <c r="B16" s="135"/>
      <c r="C16" s="153">
        <f>+SUM(C17:C19)</f>
        <v>0</v>
      </c>
      <c r="D16" s="153">
        <f t="shared" ref="D16:E16" si="6">+SUM(D17:D19)</f>
        <v>407</v>
      </c>
      <c r="E16" s="153">
        <f t="shared" si="6"/>
        <v>407</v>
      </c>
      <c r="F16" s="144">
        <f t="shared" si="3"/>
        <v>101.75</v>
      </c>
      <c r="G16" s="144">
        <f>+E16/I16*100</f>
        <v>101.75</v>
      </c>
      <c r="H16" s="170">
        <f>+H17</f>
        <v>400</v>
      </c>
      <c r="I16" s="170">
        <f>+I17</f>
        <v>400</v>
      </c>
    </row>
    <row r="17" spans="1:9" s="121" customFormat="1" ht="21.75" customHeight="1" x14ac:dyDescent="0.25">
      <c r="A17" s="123"/>
      <c r="B17" s="142" t="s">
        <v>65</v>
      </c>
      <c r="C17" s="153">
        <f>+E17-D17</f>
        <v>0</v>
      </c>
      <c r="D17" s="153">
        <v>407</v>
      </c>
      <c r="E17" s="153">
        <v>407</v>
      </c>
      <c r="F17" s="144">
        <f t="shared" si="3"/>
        <v>101.75</v>
      </c>
      <c r="G17" s="144">
        <f>+E17/I17*100</f>
        <v>101.75</v>
      </c>
      <c r="H17" s="170">
        <v>400</v>
      </c>
      <c r="I17" s="170">
        <v>400</v>
      </c>
    </row>
    <row r="18" spans="1:9" s="121" customFormat="1" ht="21.75" customHeight="1" x14ac:dyDescent="0.25">
      <c r="A18" s="123"/>
      <c r="B18" s="142" t="s">
        <v>66</v>
      </c>
      <c r="C18" s="153"/>
      <c r="D18" s="153"/>
      <c r="E18" s="153"/>
      <c r="F18" s="144"/>
      <c r="G18" s="120"/>
      <c r="H18" s="170"/>
      <c r="I18" s="170"/>
    </row>
    <row r="19" spans="1:9" s="121" customFormat="1" ht="21.75" customHeight="1" x14ac:dyDescent="0.25">
      <c r="A19" s="159"/>
      <c r="B19" s="156" t="s">
        <v>31</v>
      </c>
      <c r="C19" s="124"/>
      <c r="D19" s="124"/>
      <c r="E19" s="124"/>
      <c r="F19" s="124"/>
      <c r="G19" s="124"/>
      <c r="H19" s="170"/>
      <c r="I19" s="170"/>
    </row>
    <row r="20" spans="1:9" ht="20.100000000000001" customHeight="1" x14ac:dyDescent="0.25"/>
    <row r="21" spans="1:9" ht="20.100000000000001" customHeight="1" x14ac:dyDescent="0.25"/>
    <row r="22" spans="1:9" ht="20.100000000000001" customHeight="1" x14ac:dyDescent="0.25"/>
    <row r="23" spans="1:9" ht="20.100000000000001" customHeight="1" x14ac:dyDescent="0.25"/>
    <row r="24" spans="1:9" ht="20.100000000000001" customHeight="1" x14ac:dyDescent="0.25"/>
    <row r="25" spans="1:9" ht="20.100000000000001" customHeight="1" x14ac:dyDescent="0.25"/>
    <row r="26" spans="1:9" ht="20.100000000000001" customHeight="1" x14ac:dyDescent="0.25"/>
    <row r="27" spans="1:9" ht="20.100000000000001" customHeight="1" x14ac:dyDescent="0.25"/>
    <row r="28" spans="1:9" ht="20.100000000000001" customHeight="1" x14ac:dyDescent="0.25"/>
    <row r="29" spans="1:9" ht="20.100000000000001" customHeight="1" x14ac:dyDescent="0.25"/>
    <row r="30" spans="1:9" ht="20.100000000000001" customHeight="1" x14ac:dyDescent="0.25"/>
    <row r="31" spans="1:9" ht="20.100000000000001" customHeight="1" x14ac:dyDescent="0.25"/>
  </sheetData>
  <mergeCells count="3">
    <mergeCell ref="A5:B5"/>
    <mergeCell ref="A2:B2"/>
    <mergeCell ref="A1:E1"/>
  </mergeCells>
  <pageMargins left="1.03" right="0.511811023622047" top="0.49" bottom="0.62992125984252001" header="0.31496062992126" footer="0.196850393700787"/>
  <pageSetup paperSize="9" firstPageNumber="1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SX NN</vt:lpstr>
      <vt:lpstr>IIP</vt:lpstr>
      <vt:lpstr>SPCN</vt:lpstr>
      <vt:lpstr>Vốn đầu tư</vt:lpstr>
      <vt:lpstr>DT bán lẻ</vt:lpstr>
      <vt:lpstr>DT lưu trú, ăn uống</vt:lpstr>
      <vt:lpstr>CPI </vt:lpstr>
      <vt:lpstr>VT hành khách</vt:lpstr>
      <vt:lpstr>DT vận tải</vt:lpstr>
      <vt:lpstr>VT hàng hóa</vt:lpstr>
      <vt:lpstr>TT-AT XH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nnvan</dc:creator>
  <cp:lastModifiedBy>Cuong</cp:lastModifiedBy>
  <cp:lastPrinted>2019-01-23T01:52:44Z</cp:lastPrinted>
  <dcterms:created xsi:type="dcterms:W3CDTF">2012-04-04T08:13:05Z</dcterms:created>
  <dcterms:modified xsi:type="dcterms:W3CDTF">2019-01-25T02:56:45Z</dcterms:modified>
</cp:coreProperties>
</file>