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11640" tabRatio="867"/>
  </bookViews>
  <sheets>
    <sheet name="SX NN" sheetId="12" r:id="rId1"/>
    <sheet name="IIP tháng" sheetId="19" r:id="rId2"/>
    <sheet name="SPCN" sheetId="21" r:id="rId3"/>
    <sheet name="VĐTTXH" sheetId="66" r:id="rId4"/>
    <sheet name="VĐTNSNN tháng" sheetId="9" r:id="rId5"/>
    <sheet name="DTBL tháng" sheetId="20" r:id="rId6"/>
    <sheet name="DTLT tháng" sheetId="71" r:id="rId7"/>
    <sheet name="CPI " sheetId="43" r:id="rId8"/>
    <sheet name="DTVT tháng" sheetId="44" r:id="rId9"/>
    <sheet name="VT tháng" sheetId="45" r:id="rId10"/>
    <sheet name="TT-AT XH" sheetId="50" r:id="rId11"/>
  </sheets>
  <calcPr calcId="124519"/>
</workbook>
</file>

<file path=xl/calcChain.xml><?xml version="1.0" encoding="utf-8"?>
<calcChain xmlns="http://schemas.openxmlformats.org/spreadsheetml/2006/main">
  <c r="G7" i="71"/>
  <c r="F7"/>
  <c r="E24" i="12"/>
  <c r="E13"/>
  <c r="G17" i="45" l="1"/>
  <c r="G22"/>
  <c r="G12" i="44"/>
  <c r="I7" i="71"/>
  <c r="H7"/>
  <c r="E7"/>
  <c r="D7"/>
  <c r="C7"/>
  <c r="E11" i="66" l="1"/>
  <c r="E12"/>
  <c r="E14"/>
  <c r="E7"/>
  <c r="C17" i="44" l="1"/>
  <c r="C12"/>
  <c r="C7"/>
  <c r="D7"/>
  <c r="D35" i="12"/>
  <c r="C35"/>
  <c r="E35" l="1"/>
  <c r="E36"/>
  <c r="E37"/>
  <c r="E38"/>
  <c r="E33"/>
  <c r="E9"/>
  <c r="E10"/>
  <c r="E11"/>
  <c r="E12"/>
  <c r="E14"/>
  <c r="E20"/>
  <c r="E26"/>
  <c r="E27"/>
  <c r="E28"/>
  <c r="E29"/>
  <c r="E30"/>
  <c r="E34"/>
  <c r="E6"/>
  <c r="F12" i="45"/>
  <c r="F11" s="1"/>
  <c r="F7"/>
  <c r="F6" s="1"/>
  <c r="F23"/>
  <c r="F22" s="1"/>
  <c r="F17"/>
  <c r="F18"/>
  <c r="G11"/>
  <c r="G6"/>
  <c r="E22"/>
  <c r="E17"/>
  <c r="E11"/>
  <c r="E6"/>
  <c r="D11"/>
  <c r="C11"/>
  <c r="D6"/>
  <c r="C6"/>
  <c r="D17"/>
  <c r="C17"/>
  <c r="D22"/>
  <c r="C22"/>
  <c r="G17" i="44"/>
  <c r="H17"/>
  <c r="F18"/>
  <c r="C6" i="66" l="1"/>
  <c r="D6" i="20" l="1"/>
  <c r="E6"/>
  <c r="C6"/>
  <c r="D14" i="50" l="1"/>
  <c r="D10"/>
  <c r="D6"/>
  <c r="G16" i="9" l="1"/>
  <c r="G17"/>
  <c r="G15"/>
  <c r="G14"/>
  <c r="G9"/>
  <c r="G11"/>
  <c r="G12"/>
  <c r="G8"/>
  <c r="F16"/>
  <c r="F15"/>
  <c r="F14"/>
  <c r="F9"/>
  <c r="F11"/>
  <c r="F12"/>
  <c r="F8"/>
  <c r="G7"/>
  <c r="G6"/>
  <c r="F7"/>
  <c r="F6"/>
  <c r="D6" i="66"/>
  <c r="F6"/>
  <c r="E6" s="1"/>
  <c r="H12" i="44" l="1"/>
  <c r="F13" l="1"/>
  <c r="F8"/>
  <c r="H7"/>
  <c r="G7"/>
  <c r="D17"/>
  <c r="E17"/>
  <c r="D12"/>
  <c r="F12" s="1"/>
  <c r="E12"/>
  <c r="E7"/>
  <c r="C15"/>
  <c r="D6" l="1"/>
  <c r="F17"/>
  <c r="F7"/>
  <c r="H6"/>
  <c r="C6"/>
  <c r="E6"/>
  <c r="F6" l="1"/>
</calcChain>
</file>

<file path=xl/sharedStrings.xml><?xml version="1.0" encoding="utf-8"?>
<sst xmlns="http://schemas.openxmlformats.org/spreadsheetml/2006/main" count="330" uniqueCount="246">
  <si>
    <t>Tổng số</t>
  </si>
  <si>
    <t>TỔNG SỐ</t>
  </si>
  <si>
    <t xml:space="preserve">Tổng số </t>
  </si>
  <si>
    <t>Ngô</t>
  </si>
  <si>
    <t>Đơn vị tính: %</t>
  </si>
  <si>
    <t>Phân theo nhóm hàng</t>
  </si>
  <si>
    <t>Hàng ăn và dịch vụ ăn uống</t>
  </si>
  <si>
    <t>Lương thực</t>
  </si>
  <si>
    <t>Thực phẩm</t>
  </si>
  <si>
    <t>Ăn uống ngoài gia đình</t>
  </si>
  <si>
    <t>Đồ uống và thuốc lá</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</si>
  <si>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</si>
  <si>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</si>
  <si>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</si>
  <si>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</si>
  <si>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</si>
  <si>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</si>
  <si>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</si>
  <si>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</si>
  <si>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Đồ dùng, dụng cụ trang thiết bị gia đình</t>
  </si>
  <si>
    <t>Lương thực, thực phẩm</t>
  </si>
  <si>
    <t>Hàng may mặc</t>
  </si>
  <si>
    <t>Hoạt động khác</t>
  </si>
  <si>
    <t>Khai khoáng</t>
  </si>
  <si>
    <t>Sản lượng thu hoạch các loại cây trồng (Tấn)</t>
  </si>
  <si>
    <t>Dịch vụ ăn uống</t>
  </si>
  <si>
    <t>Diện tích gieo trồng cây hàng năm (Ha)</t>
  </si>
  <si>
    <t>Toàn ngành công nghiệp</t>
  </si>
  <si>
    <t>Đơn vị 
tính</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</si>
  <si>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</si>
  <si>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</si>
  <si>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</si>
  <si>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</si>
  <si>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</si>
  <si>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</si>
  <si>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</si>
  <si>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</si>
  <si>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</si>
  <si>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</si>
  <si>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</si>
  <si>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Các loại cây khác</t>
  </si>
  <si>
    <t>Đường bộ</t>
  </si>
  <si>
    <t>Đường sắt</t>
  </si>
  <si>
    <t>Đường thủy</t>
  </si>
  <si>
    <t>Bốc xếp</t>
  </si>
  <si>
    <t>Kho bãi</t>
  </si>
  <si>
    <t>Đường hàng không</t>
  </si>
  <si>
    <t>Đậu tương</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</si>
  <si>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</si>
  <si>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</si>
  <si>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</si>
  <si>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</si>
  <si>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</si>
  <si>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</si>
  <si>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</si>
  <si>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</si>
  <si>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</si>
  <si>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</si>
  <si>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</si>
  <si>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</si>
  <si>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</si>
  <si>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</si>
  <si>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</si>
  <si>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</si>
  <si>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</si>
  <si>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</si>
  <si>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</si>
  <si>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</si>
  <si>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</si>
  <si>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</si>
  <si>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</si>
  <si>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</si>
  <si>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</si>
  <si>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</si>
  <si>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thuốc, hoá dược và dược liệu</t>
  </si>
  <si>
    <t>21</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</si>
  <si>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</si>
  <si>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</si>
  <si>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</si>
  <si>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</si>
  <si>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</si>
  <si>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</si>
  <si>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</si>
  <si>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</si>
  <si>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</si>
  <si>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</si>
  <si>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</si>
  <si>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</si>
  <si>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</si>
  <si>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</si>
  <si>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</si>
  <si>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</si>
  <si>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</si>
  <si>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</si>
  <si>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</si>
  <si>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Chè (trà) nguyên chất (như: chè (trà) xanh, chè (trà) đen)</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</si>
  <si>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</si>
  <si>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</si>
  <si>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</si>
  <si>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</si>
  <si>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</si>
  <si>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</si>
  <si>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</si>
  <si>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Dịch vụ sản xuất hoá dược và dược liệu</t>
  </si>
  <si>
    <t>Triệu đồng</t>
  </si>
  <si>
    <t>Cửa ra vào, cửa sổ, khung và ngưỡng cửa của cửa ra vào bằng plastic</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</si>
  <si>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</si>
  <si>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</si>
  <si>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</si>
  <si>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</si>
  <si>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</si>
  <si>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</si>
  <si>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</si>
  <si>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</si>
  <si>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</si>
  <si>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</si>
  <si>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</si>
  <si>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</si>
  <si>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</si>
  <si>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</si>
  <si>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</si>
  <si>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</si>
  <si>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</si>
  <si>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</si>
  <si>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</si>
  <si>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</si>
  <si>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</si>
  <si>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</si>
  <si>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</si>
  <si>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</si>
  <si>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</si>
  <si>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</si>
  <si>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</si>
  <si>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</si>
  <si>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</si>
  <si>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</si>
  <si>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</si>
  <si>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</si>
  <si>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</si>
  <si>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</si>
  <si>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Tháng cùng kỳ</t>
  </si>
  <si>
    <t>Cùng kỳ năm trước</t>
  </si>
  <si>
    <t>Tháng 12 năm trước</t>
  </si>
  <si>
    <t>Rau các loại</t>
  </si>
  <si>
    <t>So với cùng kỳ năm trước (%)</t>
  </si>
  <si>
    <t>Lúa đông xuân</t>
  </si>
  <si>
    <t>Khoai lang</t>
  </si>
  <si>
    <t>Lúa</t>
  </si>
  <si>
    <t>Lúa mùa</t>
  </si>
  <si>
    <t>Mía</t>
  </si>
  <si>
    <t>Kỳ gốc 2014</t>
  </si>
  <si>
    <t>Quý I</t>
  </si>
  <si>
    <t>Vốn đầu tư thuộc ngân sách Nhà nước</t>
  </si>
  <si>
    <t>Vốn trái phiếu Chính phủ</t>
  </si>
  <si>
    <t>Vốn tín dụng đầu tư theo kế hoạch NN</t>
  </si>
  <si>
    <t>Vốn vay từ các nguồn khác 
(của khu vực Nhà nước)</t>
  </si>
  <si>
    <t>Vốn đầu tư của dân cư và tư nhân</t>
  </si>
  <si>
    <t>Vốn đầu tư trực tiếp nước ngoài</t>
  </si>
  <si>
    <t>Vốn huy động khác</t>
  </si>
  <si>
    <t>Dịch vụ lưu trú, ăn uống</t>
  </si>
  <si>
    <t>Dịch vụ lưu trú</t>
  </si>
  <si>
    <t>Du lịch lữ hành</t>
  </si>
  <si>
    <t>Dịch vụ tiêu dùng khác</t>
  </si>
  <si>
    <t>Ước tính tháng báo cáo</t>
  </si>
  <si>
    <t>Tháng báo cáo</t>
  </si>
  <si>
    <t>Cộng dồn đến tháng báo cáo</t>
  </si>
  <si>
    <t>CHỈ SỐ GIÁ TIÊU DÙNG</t>
  </si>
  <si>
    <t>Trong đó:</t>
  </si>
  <si>
    <t xml:space="preserve">May mặc, mũ nón và giày dép </t>
  </si>
  <si>
    <t>Dịch vụ y tế</t>
  </si>
  <si>
    <t>Dịch vụ giáo dục</t>
  </si>
  <si>
    <t>Đồ dùng và dịch vụ khác</t>
  </si>
  <si>
    <t>Tháng trước</t>
  </si>
  <si>
    <t>Ước tính
tháng báo cáo</t>
  </si>
  <si>
    <t>A. HÀNH KHÁCH</t>
  </si>
  <si>
    <t>I. Vận chuyển (Nghìn HK)</t>
  </si>
  <si>
    <t>Hàng không</t>
  </si>
  <si>
    <t>B. HÀNG HÓA</t>
  </si>
  <si>
    <t>I. Vận chuyển (Nghìn tấn)</t>
  </si>
  <si>
    <t>Tháng báo cáo so với tháng trước (%)</t>
  </si>
  <si>
    <t>Tháng báo cáo so với cùng kỳ năm trước (%)</t>
  </si>
  <si>
    <t>Tổng số vụ tai nạn giao thông</t>
  </si>
  <si>
    <t>Vụ</t>
  </si>
  <si>
    <t>"</t>
  </si>
  <si>
    <t>Số người chết</t>
  </si>
  <si>
    <t>Người</t>
  </si>
  <si>
    <t>Số người bị thương</t>
  </si>
  <si>
    <t>Số vụ cháy, nổ</t>
  </si>
  <si>
    <t>Tổng giá trị thiệt hại</t>
  </si>
  <si>
    <t>Đơn vị tính</t>
  </si>
  <si>
    <t>Tháng trước so với cùng kỳ năm trước</t>
  </si>
  <si>
    <t>2. Chỉ số sản xuất công nghiệp</t>
  </si>
  <si>
    <t>Năm trước</t>
  </si>
  <si>
    <t>Kế hoạch năm</t>
  </si>
  <si>
    <t>Vốn đầu tư của doanh nghiệp Nhà nước (Vốn tự có)</t>
  </si>
  <si>
    <t>II. Luân chuyển (Nghìn HK.km)</t>
  </si>
  <si>
    <t>II. Luân chuyển (Nghìn tấn.km)</t>
  </si>
  <si>
    <t>Tôm</t>
  </si>
  <si>
    <t>Thủy sản khác</t>
  </si>
  <si>
    <t xml:space="preserve">Cá </t>
  </si>
  <si>
    <t>Thủy sản (Tấn)</t>
  </si>
  <si>
    <t>Diện tích rừng trồng mới (Ha)</t>
  </si>
  <si>
    <t xml:space="preserve">Lúa </t>
  </si>
  <si>
    <t xml:space="preserve">Các loại cây khác </t>
  </si>
  <si>
    <t xml:space="preserve">Chăn nuôi </t>
  </si>
  <si>
    <t>Tháng 3, quý I năm 2019</t>
  </si>
  <si>
    <t>Quý I so với cùng kỳ năm trước</t>
  </si>
  <si>
    <t>3. Sản lượng một số sản phẩm công nghiệp chủ yếu</t>
  </si>
  <si>
    <t>Ước tính  quý I</t>
  </si>
  <si>
    <t>Ước tính   quý I</t>
  </si>
  <si>
    <t>4. Vốn đầu tư phát triển toàn xã hội thực hiện theo giá hiện hành</t>
  </si>
  <si>
    <t>Thực hiện quý IV/2018 (Triệu đồng)</t>
  </si>
  <si>
    <t>Ước tính quý I (Triệu đồng)</t>
  </si>
  <si>
    <t>Quý I so với cùng kỳ năm trước (%)</t>
  </si>
  <si>
    <t>5. Vốn đầu tư thực hiện từ nguồn ngân sách Nhà nước</t>
  </si>
  <si>
    <t>Ước tính  quý I
(Triệu đồng)</t>
  </si>
  <si>
    <t>Quý I so với kế hoạch năm (%)</t>
  </si>
  <si>
    <t xml:space="preserve">6. Doanh thu bán lẻ hàng hoá </t>
  </si>
  <si>
    <t>Ước tính quý I</t>
  </si>
  <si>
    <t>7. Doanh thu dịch vụ lưu trú, ăn uống, du lịch lữ hành</t>
  </si>
  <si>
    <t xml:space="preserve">Ước tính quý I (Triệu đồng) </t>
  </si>
  <si>
    <t>Tháng 3 năm 2019</t>
  </si>
  <si>
    <t xml:space="preserve">8. Chỉ số giá tiêu dùng, chỉ số giá vàng và chỉ số giá Đô la Mỹ </t>
  </si>
  <si>
    <t>Bình quân quý I so với cùng kỳ năm trước</t>
  </si>
  <si>
    <t xml:space="preserve">9. Doanh thu vận tải, kho bãi và dịch vụ hỗ trợ vận tải </t>
  </si>
  <si>
    <t>So với cùng kỳ năm 
trước (%)</t>
  </si>
  <si>
    <t>10. Vận tải hành khách và hàng hoá</t>
  </si>
  <si>
    <t>Ước tính 
tháng báo cáo
so với 
tháng trước</t>
  </si>
  <si>
    <t>Ước tính tháng báo cáo so với cùng 
kỳ năm trước</t>
  </si>
  <si>
    <t>Thực hiện   tháng trước</t>
  </si>
  <si>
    <t xml:space="preserve">Ước tính
tháng báo cáo </t>
  </si>
  <si>
    <t xml:space="preserve">Thực hiện
tháng trước (Triệu đồng)
</t>
  </si>
  <si>
    <t>Ước tính
tháng báo cáo
(Triệu đồng)</t>
  </si>
  <si>
    <t xml:space="preserve">Thực hiện
tháng trước (Triệu đồng) 
</t>
  </si>
  <si>
    <t xml:space="preserve">Ước tính
tháng
báo cáo (Triệu đồng) </t>
  </si>
  <si>
    <t>Ước tính tháng báo báo</t>
  </si>
  <si>
    <t xml:space="preserve">   và dịch vụ tiêu dùng khác tháng 3 và quý I năm 2019</t>
  </si>
  <si>
    <t>Ước tính tháng báo cáo (Triệu đồng)</t>
  </si>
  <si>
    <t>Thực hiện tháng trước (Triệu đồng)</t>
  </si>
  <si>
    <t>Ước tính
tháng báo cáo (Triệu đồng)</t>
  </si>
  <si>
    <t>Ước tính quý I so với cùng kỳ năm trước (%)</t>
  </si>
  <si>
    <t>QI</t>
  </si>
  <si>
    <t>1. Sản xuất nông nghiệp đến ngày 15 tháng 3 năm 2019</t>
  </si>
  <si>
    <t>Lạc</t>
  </si>
  <si>
    <t>Đậu các loại</t>
  </si>
  <si>
    <t xml:space="preserve">11. Trật tự, an toàn xã hội </t>
  </si>
</sst>
</file>

<file path=xl/styles.xml><?xml version="1.0" encoding="utf-8"?>
<styleSheet xmlns="http://schemas.openxmlformats.org/spreadsheetml/2006/main">
  <numFmts count="8">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 numFmtId="170" formatCode="#,##0.0"/>
  </numFmts>
  <fonts count="31">
    <font>
      <sz val="10"/>
      <name val="Arial"/>
    </font>
    <font>
      <sz val="11"/>
      <color theme="1"/>
      <name val="Calibri"/>
      <family val="2"/>
      <scheme val="minor"/>
    </font>
    <font>
      <sz val="10"/>
      <name val="Arial"/>
      <family val="2"/>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b/>
      <i/>
      <sz val="11"/>
      <name val="Times New Roman"/>
      <family val="1"/>
    </font>
    <font>
      <i/>
      <sz val="11"/>
      <name val="Times New Roman"/>
      <family val="1"/>
    </font>
    <font>
      <sz val="10"/>
      <name val="Arial"/>
      <family val="2"/>
    </font>
    <font>
      <sz val="11"/>
      <color indexed="8"/>
      <name val="Calibri"/>
      <family val="2"/>
    </font>
    <font>
      <sz val="12"/>
      <name val="VNTime"/>
    </font>
    <font>
      <sz val="14"/>
      <color theme="1"/>
      <name val="Times New Roman"/>
      <family val="2"/>
    </font>
    <font>
      <sz val="12"/>
      <color theme="1"/>
      <name val="Times New Roman"/>
      <family val="1"/>
    </font>
    <font>
      <b/>
      <sz val="12"/>
      <color theme="1"/>
      <name val="Times New Roman"/>
      <family val="1"/>
    </font>
    <font>
      <sz val="12"/>
      <color rgb="FF000000"/>
      <name val="Times New Roman"/>
      <family val="1"/>
    </font>
    <font>
      <b/>
      <i/>
      <sz val="12"/>
      <color indexed="8"/>
      <name val="Times New Roman"/>
      <family val="1"/>
    </font>
    <font>
      <b/>
      <sz val="10"/>
      <name val="Arial"/>
      <family val="2"/>
    </font>
  </fonts>
  <fills count="3">
    <fill>
      <patternFill patternType="none"/>
    </fill>
    <fill>
      <patternFill patternType="gray125"/>
    </fill>
    <fill>
      <patternFill patternType="solid">
        <fgColor indexed="24"/>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s>
  <cellStyleXfs count="28">
    <xf numFmtId="0" fontId="0" fillId="0" borderId="0"/>
    <xf numFmtId="165" fontId="4" fillId="0" borderId="0" applyFont="0" applyFill="0" applyBorder="0" applyAlignment="0" applyProtection="0"/>
    <xf numFmtId="0" fontId="10" fillId="2" borderId="0" applyNumberFormat="0"/>
    <xf numFmtId="0" fontId="4" fillId="0" borderId="0"/>
    <xf numFmtId="0" fontId="4" fillId="0" borderId="0"/>
    <xf numFmtId="0" fontId="7" fillId="0" borderId="0"/>
    <xf numFmtId="0" fontId="4" fillId="0" borderId="0"/>
    <xf numFmtId="0" fontId="5" fillId="0" borderId="0"/>
    <xf numFmtId="0" fontId="2" fillId="0" borderId="0"/>
    <xf numFmtId="0" fontId="4" fillId="0" borderId="0"/>
    <xf numFmtId="0" fontId="8" fillId="0" borderId="0"/>
    <xf numFmtId="9" fontId="2" fillId="0" borderId="0" applyFont="0" applyFill="0" applyBorder="0" applyAlignment="0" applyProtection="0"/>
    <xf numFmtId="43" fontId="2" fillId="0" borderId="0" applyFont="0" applyFill="0" applyBorder="0" applyAlignment="0" applyProtection="0"/>
    <xf numFmtId="0" fontId="22" fillId="0" borderId="0"/>
    <xf numFmtId="0" fontId="4" fillId="0" borderId="0"/>
    <xf numFmtId="0" fontId="4" fillId="0" borderId="0"/>
    <xf numFmtId="0" fontId="4" fillId="0" borderId="0"/>
    <xf numFmtId="0" fontId="8" fillId="0" borderId="0"/>
    <xf numFmtId="0" fontId="24" fillId="0" borderId="0"/>
    <xf numFmtId="0" fontId="2" fillId="0" borderId="0"/>
    <xf numFmtId="0" fontId="25" fillId="0" borderId="0"/>
    <xf numFmtId="0" fontId="4" fillId="0" borderId="0"/>
    <xf numFmtId="0" fontId="1" fillId="0" borderId="0"/>
    <xf numFmtId="0" fontId="2" fillId="0" borderId="0"/>
    <xf numFmtId="0" fontId="2" fillId="0" borderId="0"/>
    <xf numFmtId="0" fontId="23" fillId="0" borderId="0"/>
    <xf numFmtId="0" fontId="1" fillId="0" borderId="0"/>
    <xf numFmtId="0" fontId="8" fillId="0" borderId="0"/>
  </cellStyleXfs>
  <cellXfs count="318">
    <xf numFmtId="0" fontId="0" fillId="0" borderId="0" xfId="0"/>
    <xf numFmtId="0" fontId="6" fillId="0" borderId="0" xfId="3" applyFont="1" applyFill="1" applyBorder="1"/>
    <xf numFmtId="0" fontId="11" fillId="0" borderId="0" xfId="3" applyFont="1" applyFill="1" applyBorder="1" applyAlignment="1"/>
    <xf numFmtId="0" fontId="6" fillId="0" borderId="0" xfId="0" applyFont="1" applyFill="1"/>
    <xf numFmtId="0" fontId="11" fillId="0" borderId="0" xfId="0" applyFont="1" applyFill="1"/>
    <xf numFmtId="0" fontId="12" fillId="0" borderId="3" xfId="0" applyFont="1" applyFill="1" applyBorder="1" applyAlignment="1">
      <alignment horizontal="center" vertical="center" wrapText="1"/>
    </xf>
    <xf numFmtId="0" fontId="6" fillId="0" borderId="1" xfId="0" applyFont="1" applyFill="1" applyBorder="1"/>
    <xf numFmtId="0" fontId="11" fillId="0" borderId="0" xfId="0" applyNumberFormat="1" applyFont="1" applyFill="1" applyBorder="1" applyAlignment="1"/>
    <xf numFmtId="0" fontId="6" fillId="0" borderId="0" xfId="0" applyFont="1" applyFill="1" applyBorder="1"/>
    <xf numFmtId="0" fontId="11" fillId="0" borderId="0" xfId="10" applyNumberFormat="1" applyFont="1" applyFill="1" applyBorder="1" applyAlignment="1">
      <alignment horizontal="left"/>
    </xf>
    <xf numFmtId="0" fontId="6" fillId="0" borderId="0" xfId="4" applyFont="1" applyFill="1"/>
    <xf numFmtId="0" fontId="6" fillId="0" borderId="1" xfId="4" applyFont="1" applyFill="1" applyBorder="1"/>
    <xf numFmtId="0" fontId="6" fillId="0" borderId="0" xfId="8" applyFont="1" applyFill="1" applyBorder="1"/>
    <xf numFmtId="0" fontId="6" fillId="0" borderId="0" xfId="1" applyNumberFormat="1" applyFont="1" applyFill="1" applyBorder="1" applyAlignment="1">
      <alignment horizontal="right" indent="5"/>
    </xf>
    <xf numFmtId="164" fontId="6" fillId="0" borderId="0" xfId="4" applyNumberFormat="1" applyFont="1" applyFill="1" applyBorder="1" applyAlignment="1">
      <alignment horizontal="right" indent="5"/>
    </xf>
    <xf numFmtId="0" fontId="11" fillId="0" borderId="0" xfId="4" applyFont="1" applyFill="1" applyBorder="1"/>
    <xf numFmtId="0" fontId="11" fillId="0" borderId="0" xfId="0" applyFont="1" applyFill="1" applyBorder="1" applyAlignment="1"/>
    <xf numFmtId="0" fontId="6" fillId="0" borderId="1" xfId="0" applyNumberFormat="1" applyFont="1" applyFill="1" applyBorder="1" applyAlignment="1"/>
    <xf numFmtId="0" fontId="14" fillId="0" borderId="0" xfId="0" applyFont="1" applyFill="1" applyAlignment="1">
      <alignment horizontal="left" indent="1"/>
    </xf>
    <xf numFmtId="0" fontId="6" fillId="0" borderId="0" xfId="0" applyFont="1" applyFill="1" applyAlignment="1">
      <alignment horizontal="left" indent="1"/>
    </xf>
    <xf numFmtId="0" fontId="6" fillId="0" borderId="1" xfId="3" applyFont="1" applyFill="1" applyBorder="1"/>
    <xf numFmtId="0" fontId="9" fillId="0" borderId="0" xfId="3" applyFont="1" applyFill="1" applyBorder="1" applyAlignment="1">
      <alignment horizontal="right"/>
    </xf>
    <xf numFmtId="167" fontId="11" fillId="0" borderId="0" xfId="7" applyNumberFormat="1" applyFont="1" applyFill="1" applyBorder="1" applyAlignment="1"/>
    <xf numFmtId="167" fontId="6" fillId="0" borderId="0" xfId="7" applyNumberFormat="1" applyFont="1" applyFill="1" applyBorder="1" applyAlignment="1"/>
    <xf numFmtId="0" fontId="11" fillId="0" borderId="8" xfId="0" applyFont="1" applyFill="1" applyBorder="1"/>
    <xf numFmtId="0" fontId="6" fillId="0" borderId="9" xfId="3" applyFont="1" applyFill="1" applyBorder="1"/>
    <xf numFmtId="0" fontId="11" fillId="0" borderId="11" xfId="0" applyFont="1" applyFill="1" applyBorder="1"/>
    <xf numFmtId="0" fontId="6" fillId="0" borderId="11" xfId="0" applyFont="1" applyFill="1" applyBorder="1" applyAlignment="1">
      <alignment horizontal="left" indent="1"/>
    </xf>
    <xf numFmtId="0" fontId="6" fillId="0" borderId="10" xfId="0" applyFont="1" applyFill="1" applyBorder="1"/>
    <xf numFmtId="0" fontId="6" fillId="0" borderId="11" xfId="0" applyFont="1" applyFill="1" applyBorder="1"/>
    <xf numFmtId="167" fontId="11" fillId="0" borderId="10" xfId="7" applyNumberFormat="1" applyFont="1" applyFill="1" applyBorder="1" applyAlignment="1"/>
    <xf numFmtId="49" fontId="14" fillId="0" borderId="11" xfId="7" applyNumberFormat="1" applyFont="1" applyFill="1" applyBorder="1" applyAlignment="1"/>
    <xf numFmtId="167" fontId="11" fillId="0" borderId="12" xfId="7" applyNumberFormat="1" applyFont="1" applyFill="1" applyBorder="1" applyAlignment="1"/>
    <xf numFmtId="167" fontId="11" fillId="0" borderId="13" xfId="7" applyNumberFormat="1" applyFont="1" applyFill="1" applyBorder="1" applyAlignment="1"/>
    <xf numFmtId="0" fontId="6" fillId="0" borderId="16" xfId="0" applyFont="1" applyFill="1" applyBorder="1"/>
    <xf numFmtId="0" fontId="12" fillId="0" borderId="4" xfId="0" applyFont="1" applyFill="1" applyBorder="1" applyAlignment="1">
      <alignment horizontal="center" vertical="center" wrapText="1"/>
    </xf>
    <xf numFmtId="0" fontId="6" fillId="0" borderId="12" xfId="0" applyFont="1" applyFill="1" applyBorder="1"/>
    <xf numFmtId="0" fontId="6" fillId="0" borderId="13" xfId="0" applyFont="1" applyFill="1" applyBorder="1"/>
    <xf numFmtId="0" fontId="11" fillId="0" borderId="14" xfId="0" applyNumberFormat="1" applyFont="1" applyFill="1" applyBorder="1" applyAlignment="1"/>
    <xf numFmtId="0" fontId="6" fillId="0" borderId="17" xfId="4" applyFont="1" applyFill="1" applyBorder="1"/>
    <xf numFmtId="0" fontId="6" fillId="0" borderId="18" xfId="4" applyFont="1" applyFill="1" applyBorder="1" applyAlignment="1">
      <alignment vertical="center"/>
    </xf>
    <xf numFmtId="166" fontId="6" fillId="0" borderId="14" xfId="12" applyNumberFormat="1" applyFont="1" applyFill="1" applyBorder="1" applyAlignment="1">
      <alignment horizontal="right"/>
    </xf>
    <xf numFmtId="166" fontId="6" fillId="0" borderId="15" xfId="12" applyNumberFormat="1" applyFont="1" applyFill="1" applyBorder="1" applyAlignment="1">
      <alignment horizontal="right"/>
    </xf>
    <xf numFmtId="166" fontId="6" fillId="0" borderId="16" xfId="12" applyNumberFormat="1" applyFont="1" applyFill="1" applyBorder="1" applyAlignment="1">
      <alignment horizontal="right"/>
    </xf>
    <xf numFmtId="43" fontId="6" fillId="0" borderId="14" xfId="12" applyNumberFormat="1" applyFont="1" applyFill="1" applyBorder="1" applyAlignment="1">
      <alignment horizontal="right"/>
    </xf>
    <xf numFmtId="43" fontId="6" fillId="0" borderId="15" xfId="12" applyNumberFormat="1" applyFont="1" applyFill="1" applyBorder="1" applyAlignment="1">
      <alignment horizontal="right" indent="3"/>
    </xf>
    <xf numFmtId="43" fontId="6" fillId="0" borderId="16" xfId="12" applyNumberFormat="1" applyFont="1" applyFill="1" applyBorder="1" applyAlignment="1">
      <alignment horizontal="right"/>
    </xf>
    <xf numFmtId="166" fontId="11" fillId="0" borderId="15" xfId="12" applyNumberFormat="1" applyFont="1" applyFill="1" applyBorder="1" applyAlignment="1">
      <alignment horizontal="right"/>
    </xf>
    <xf numFmtId="167" fontId="6" fillId="0" borderId="10" xfId="7" applyNumberFormat="1" applyFont="1" applyFill="1" applyBorder="1" applyAlignment="1"/>
    <xf numFmtId="0" fontId="14" fillId="0" borderId="11" xfId="0" applyFont="1" applyFill="1" applyBorder="1"/>
    <xf numFmtId="166" fontId="14" fillId="0" borderId="15" xfId="12" applyNumberFormat="1" applyFont="1" applyFill="1" applyBorder="1" applyAlignment="1">
      <alignment horizontal="right"/>
    </xf>
    <xf numFmtId="0" fontId="11" fillId="0" borderId="5" xfId="3" applyFont="1" applyFill="1" applyBorder="1"/>
    <xf numFmtId="0" fontId="11" fillId="0" borderId="6" xfId="3" applyFont="1" applyFill="1" applyBorder="1"/>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49" fontId="15" fillId="0" borderId="19" xfId="0" applyNumberFormat="1" applyFont="1" applyBorder="1" applyAlignment="1">
      <alignment horizontal="center" vertical="center" wrapText="1"/>
    </xf>
    <xf numFmtId="49" fontId="15" fillId="0" borderId="20" xfId="0" applyNumberFormat="1" applyFont="1" applyBorder="1" applyAlignment="1">
      <alignment horizontal="center" vertical="center" wrapText="1"/>
    </xf>
    <xf numFmtId="0" fontId="18" fillId="0" borderId="8" xfId="0" applyNumberFormat="1" applyFont="1" applyFill="1" applyBorder="1" applyAlignment="1"/>
    <xf numFmtId="49" fontId="15" fillId="0" borderId="20" xfId="0" applyNumberFormat="1" applyFont="1" applyBorder="1" applyAlignment="1">
      <alignment horizontal="left" wrapText="1"/>
    </xf>
    <xf numFmtId="49" fontId="15" fillId="0" borderId="19" xfId="0" applyNumberFormat="1" applyFont="1" applyBorder="1" applyAlignment="1">
      <alignment horizontal="left" wrapText="1"/>
    </xf>
    <xf numFmtId="0" fontId="17" fillId="0" borderId="15" xfId="0" applyFont="1" applyFill="1" applyBorder="1"/>
    <xf numFmtId="2" fontId="17" fillId="0" borderId="15" xfId="0" applyNumberFormat="1" applyFont="1" applyFill="1" applyBorder="1"/>
    <xf numFmtId="49" fontId="16" fillId="0" borderId="19" xfId="0" applyNumberFormat="1" applyFont="1" applyBorder="1" applyAlignment="1">
      <alignment horizontal="left" wrapText="1" indent="1"/>
    </xf>
    <xf numFmtId="0" fontId="17" fillId="0" borderId="17" xfId="0" applyFont="1" applyFill="1" applyBorder="1"/>
    <xf numFmtId="9" fontId="17" fillId="0" borderId="1" xfId="11" applyFont="1" applyFill="1" applyBorder="1" applyAlignment="1">
      <alignment horizontal="right"/>
    </xf>
    <xf numFmtId="0" fontId="18" fillId="0" borderId="4" xfId="0" applyFont="1" applyFill="1" applyBorder="1" applyAlignment="1">
      <alignment vertical="center"/>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2" fontId="18" fillId="0" borderId="14" xfId="0" applyNumberFormat="1" applyFont="1" applyFill="1" applyBorder="1"/>
    <xf numFmtId="2" fontId="18" fillId="0" borderId="15" xfId="0" applyNumberFormat="1" applyFont="1" applyFill="1" applyBorder="1"/>
    <xf numFmtId="0" fontId="6" fillId="0" borderId="0" xfId="0" applyFont="1" applyFill="1" applyAlignment="1">
      <alignment horizontal="center"/>
    </xf>
    <xf numFmtId="0" fontId="6" fillId="0" borderId="1" xfId="0" applyFont="1" applyFill="1" applyBorder="1" applyAlignment="1">
      <alignment horizontal="center"/>
    </xf>
    <xf numFmtId="0" fontId="17" fillId="0" borderId="15" xfId="0" applyFont="1" applyFill="1" applyBorder="1" applyAlignment="1">
      <alignment horizontal="center"/>
    </xf>
    <xf numFmtId="0" fontId="6" fillId="0" borderId="16" xfId="0" applyFont="1" applyFill="1" applyBorder="1" applyAlignment="1">
      <alignment horizontal="center"/>
    </xf>
    <xf numFmtId="0" fontId="17" fillId="0" borderId="15" xfId="0" applyFont="1" applyFill="1" applyBorder="1" applyAlignment="1">
      <alignment horizontal="left" vertical="center" wrapText="1"/>
    </xf>
    <xf numFmtId="43" fontId="17" fillId="0" borderId="15" xfId="12" applyFont="1" applyFill="1" applyBorder="1"/>
    <xf numFmtId="0" fontId="17" fillId="0" borderId="15" xfId="0" applyFont="1" applyFill="1" applyBorder="1" applyAlignment="1">
      <alignment horizontal="center" vertical="center"/>
    </xf>
    <xf numFmtId="43" fontId="17" fillId="0" borderId="15" xfId="12" applyFont="1" applyFill="1" applyBorder="1" applyAlignment="1">
      <alignment vertical="center"/>
    </xf>
    <xf numFmtId="0" fontId="13" fillId="0" borderId="8" xfId="4" applyNumberFormat="1" applyFont="1" applyFill="1" applyBorder="1"/>
    <xf numFmtId="0" fontId="13" fillId="0" borderId="9" xfId="4" applyFont="1" applyFill="1" applyBorder="1"/>
    <xf numFmtId="166" fontId="13" fillId="0" borderId="14" xfId="12" applyNumberFormat="1" applyFont="1" applyFill="1" applyBorder="1"/>
    <xf numFmtId="0" fontId="13" fillId="0" borderId="0" xfId="0" applyFont="1" applyFill="1"/>
    <xf numFmtId="0" fontId="13" fillId="0" borderId="10" xfId="4" applyNumberFormat="1" applyFont="1" applyFill="1" applyBorder="1"/>
    <xf numFmtId="166" fontId="12" fillId="0" borderId="15" xfId="12" applyNumberFormat="1" applyFont="1" applyFill="1" applyBorder="1"/>
    <xf numFmtId="166" fontId="12" fillId="0" borderId="15" xfId="12" applyNumberFormat="1" applyFont="1" applyFill="1" applyBorder="1" applyAlignment="1">
      <alignment horizontal="right" indent="5"/>
    </xf>
    <xf numFmtId="0" fontId="12" fillId="0" borderId="15" xfId="0" applyFont="1" applyFill="1" applyBorder="1"/>
    <xf numFmtId="0" fontId="12" fillId="0" borderId="0" xfId="0" applyFont="1" applyFill="1"/>
    <xf numFmtId="0" fontId="12" fillId="0" borderId="10" xfId="4" applyFont="1" applyFill="1" applyBorder="1"/>
    <xf numFmtId="0" fontId="12" fillId="0" borderId="11" xfId="8" applyFont="1" applyFill="1" applyBorder="1"/>
    <xf numFmtId="164" fontId="12" fillId="0" borderId="15" xfId="4" applyNumberFormat="1" applyFont="1" applyFill="1" applyBorder="1" applyAlignment="1">
      <alignment horizontal="right" indent="5"/>
    </xf>
    <xf numFmtId="0" fontId="12" fillId="0" borderId="11" xfId="8" applyFont="1" applyFill="1" applyBorder="1" applyAlignment="1">
      <alignment horizontal="left"/>
    </xf>
    <xf numFmtId="0" fontId="13" fillId="0" borderId="11" xfId="8" applyFont="1" applyFill="1" applyBorder="1"/>
    <xf numFmtId="166" fontId="13" fillId="0" borderId="15" xfId="12" applyNumberFormat="1" applyFont="1" applyFill="1" applyBorder="1"/>
    <xf numFmtId="166" fontId="13" fillId="0" borderId="15" xfId="12" applyNumberFormat="1" applyFont="1" applyFill="1" applyBorder="1" applyAlignment="1">
      <alignment horizontal="right" indent="5"/>
    </xf>
    <xf numFmtId="164" fontId="13" fillId="0" borderId="15" xfId="4" applyNumberFormat="1" applyFont="1" applyFill="1" applyBorder="1" applyAlignment="1">
      <alignment horizontal="right" indent="5"/>
    </xf>
    <xf numFmtId="0" fontId="13" fillId="0" borderId="15" xfId="0" applyFont="1" applyFill="1" applyBorder="1"/>
    <xf numFmtId="0" fontId="12" fillId="0" borderId="10" xfId="0" applyFont="1" applyFill="1" applyBorder="1"/>
    <xf numFmtId="0" fontId="13" fillId="0" borderId="10" xfId="4" applyFont="1" applyFill="1" applyBorder="1"/>
    <xf numFmtId="166" fontId="20" fillId="0" borderId="15" xfId="12" applyNumberFormat="1" applyFont="1" applyFill="1" applyBorder="1" applyAlignment="1">
      <alignment horizontal="center"/>
    </xf>
    <xf numFmtId="0" fontId="13" fillId="0" borderId="12" xfId="4" applyFont="1" applyFill="1" applyBorder="1"/>
    <xf numFmtId="0" fontId="12" fillId="0" borderId="13" xfId="8" applyFont="1" applyFill="1" applyBorder="1"/>
    <xf numFmtId="166" fontId="12" fillId="0" borderId="16" xfId="12" applyNumberFormat="1" applyFont="1" applyFill="1" applyBorder="1" applyAlignment="1">
      <alignment horizontal="right" indent="5"/>
    </xf>
    <xf numFmtId="164" fontId="12" fillId="0" borderId="16" xfId="4" applyNumberFormat="1" applyFont="1" applyFill="1" applyBorder="1" applyAlignment="1">
      <alignment horizontal="right" indent="5"/>
    </xf>
    <xf numFmtId="0" fontId="12" fillId="0" borderId="16" xfId="0" applyFont="1" applyFill="1" applyBorder="1"/>
    <xf numFmtId="43" fontId="13" fillId="0" borderId="14" xfId="12" applyFont="1" applyFill="1" applyBorder="1" applyAlignment="1"/>
    <xf numFmtId="43" fontId="12" fillId="0" borderId="15" xfId="12" applyFont="1" applyFill="1" applyBorder="1" applyAlignment="1"/>
    <xf numFmtId="43" fontId="13" fillId="0" borderId="15" xfId="12" applyFont="1" applyFill="1" applyBorder="1" applyAlignment="1"/>
    <xf numFmtId="43" fontId="12" fillId="0" borderId="15" xfId="12" applyNumberFormat="1" applyFont="1" applyFill="1" applyBorder="1" applyAlignment="1"/>
    <xf numFmtId="43" fontId="13" fillId="0" borderId="15" xfId="12" applyNumberFormat="1" applyFont="1" applyFill="1" applyBorder="1" applyAlignment="1"/>
    <xf numFmtId="0" fontId="13" fillId="0" borderId="11" xfId="4" applyFont="1" applyFill="1" applyBorder="1"/>
    <xf numFmtId="0" fontId="13" fillId="0" borderId="8" xfId="0" applyFont="1" applyFill="1" applyBorder="1"/>
    <xf numFmtId="0" fontId="12" fillId="0" borderId="9" xfId="0" applyFont="1" applyFill="1" applyBorder="1"/>
    <xf numFmtId="0" fontId="13" fillId="0" borderId="10" xfId="0" applyFont="1" applyFill="1" applyBorder="1"/>
    <xf numFmtId="0" fontId="12" fillId="0" borderId="11" xfId="0" applyFont="1" applyFill="1" applyBorder="1"/>
    <xf numFmtId="0" fontId="12" fillId="0" borderId="11" xfId="0" applyFont="1" applyFill="1" applyBorder="1" applyAlignment="1"/>
    <xf numFmtId="0" fontId="12" fillId="0" borderId="10" xfId="0" applyFont="1" applyFill="1" applyBorder="1" applyAlignment="1">
      <alignment horizontal="left" indent="1"/>
    </xf>
    <xf numFmtId="0" fontId="21" fillId="0" borderId="12" xfId="0" applyFont="1" applyFill="1" applyBorder="1" applyAlignment="1">
      <alignment horizontal="left" indent="1"/>
    </xf>
    <xf numFmtId="0" fontId="12" fillId="0" borderId="13" xfId="0" applyFont="1" applyFill="1" applyBorder="1"/>
    <xf numFmtId="37" fontId="12" fillId="0" borderId="16" xfId="12" applyNumberFormat="1" applyFont="1" applyFill="1" applyBorder="1"/>
    <xf numFmtId="169" fontId="12" fillId="0" borderId="15" xfId="12" applyNumberFormat="1" applyFont="1" applyFill="1" applyBorder="1"/>
    <xf numFmtId="0" fontId="12" fillId="0" borderId="11" xfId="0" applyFont="1" applyFill="1" applyBorder="1" applyAlignment="1">
      <alignment horizontal="left"/>
    </xf>
    <xf numFmtId="0" fontId="12" fillId="0" borderId="11" xfId="0" applyFont="1" applyFill="1" applyBorder="1" applyAlignment="1">
      <alignment horizontal="left" vertical="center" wrapText="1"/>
    </xf>
    <xf numFmtId="2" fontId="12" fillId="0" borderId="15" xfId="0" applyNumberFormat="1" applyFont="1" applyFill="1" applyBorder="1"/>
    <xf numFmtId="43" fontId="13" fillId="0" borderId="14" xfId="12" applyNumberFormat="1" applyFont="1" applyFill="1" applyBorder="1"/>
    <xf numFmtId="43" fontId="12" fillId="0" borderId="15" xfId="12" applyNumberFormat="1" applyFont="1" applyFill="1" applyBorder="1"/>
    <xf numFmtId="0" fontId="12" fillId="0" borderId="11" xfId="0" applyNumberFormat="1" applyFont="1" applyFill="1" applyBorder="1" applyAlignment="1"/>
    <xf numFmtId="43" fontId="12" fillId="0" borderId="0" xfId="12" applyNumberFormat="1" applyFont="1" applyFill="1"/>
    <xf numFmtId="0" fontId="12" fillId="0" borderId="13" xfId="0" applyFont="1" applyFill="1" applyBorder="1" applyAlignment="1">
      <alignment horizontal="left"/>
    </xf>
    <xf numFmtId="0" fontId="12" fillId="0" borderId="10" xfId="0" applyFont="1" applyFill="1" applyBorder="1" applyAlignment="1">
      <alignment horizontal="left"/>
    </xf>
    <xf numFmtId="0" fontId="12" fillId="0" borderId="10" xfId="0" applyNumberFormat="1" applyFont="1" applyFill="1" applyBorder="1" applyAlignment="1"/>
    <xf numFmtId="0" fontId="12" fillId="0" borderId="12" xfId="0" applyFont="1" applyFill="1" applyBorder="1"/>
    <xf numFmtId="2" fontId="13" fillId="0" borderId="14" xfId="0" applyNumberFormat="1" applyFont="1" applyFill="1" applyBorder="1"/>
    <xf numFmtId="43" fontId="13" fillId="0" borderId="0" xfId="0" applyNumberFormat="1" applyFont="1" applyFill="1"/>
    <xf numFmtId="169" fontId="13" fillId="0" borderId="14" xfId="12" applyNumberFormat="1" applyFont="1" applyFill="1" applyBorder="1"/>
    <xf numFmtId="49" fontId="16" fillId="0" borderId="19" xfId="0" applyNumberFormat="1" applyFont="1" applyBorder="1" applyAlignment="1">
      <alignment horizontal="center" vertical="center" wrapText="1"/>
    </xf>
    <xf numFmtId="0" fontId="6" fillId="0" borderId="0" xfId="0" applyFont="1"/>
    <xf numFmtId="0" fontId="11" fillId="0" borderId="10" xfId="3" applyFont="1" applyFill="1" applyBorder="1" applyAlignment="1">
      <alignment horizontal="left" vertical="center" wrapText="1"/>
    </xf>
    <xf numFmtId="0" fontId="11" fillId="0" borderId="26" xfId="0" applyFont="1" applyFill="1" applyBorder="1"/>
    <xf numFmtId="168" fontId="6" fillId="0" borderId="15" xfId="12" applyNumberFormat="1" applyFont="1" applyFill="1" applyBorder="1" applyAlignment="1">
      <alignment horizontal="right"/>
    </xf>
    <xf numFmtId="2" fontId="13" fillId="0" borderId="0" xfId="0" applyNumberFormat="1" applyFont="1" applyFill="1"/>
    <xf numFmtId="0" fontId="12" fillId="0" borderId="2" xfId="0" applyFont="1" applyFill="1" applyBorder="1" applyAlignment="1">
      <alignment horizontal="center" vertical="center" wrapText="1"/>
    </xf>
    <xf numFmtId="0" fontId="11" fillId="0" borderId="0" xfId="21" applyFont="1" applyBorder="1" applyAlignment="1"/>
    <xf numFmtId="0" fontId="6" fillId="0" borderId="0" xfId="21" applyFont="1" applyBorder="1"/>
    <xf numFmtId="0" fontId="9" fillId="0" borderId="0" xfId="21" applyFont="1" applyBorder="1" applyAlignment="1">
      <alignment horizontal="right"/>
    </xf>
    <xf numFmtId="0" fontId="11" fillId="0" borderId="0" xfId="14" applyFont="1" applyBorder="1" applyAlignment="1">
      <alignment horizontal="left"/>
    </xf>
    <xf numFmtId="0" fontId="11" fillId="0" borderId="0" xfId="21" applyFont="1" applyBorder="1" applyAlignment="1">
      <alignment horizontal="center"/>
    </xf>
    <xf numFmtId="0" fontId="6" fillId="0" borderId="1" xfId="21" applyFont="1" applyBorder="1"/>
    <xf numFmtId="0" fontId="6" fillId="0" borderId="4" xfId="15" applyFont="1" applyBorder="1" applyAlignment="1">
      <alignment horizontal="center" vertical="center" wrapText="1"/>
    </xf>
    <xf numFmtId="0" fontId="11" fillId="0" borderId="14" xfId="21" applyFont="1" applyBorder="1" applyAlignment="1"/>
    <xf numFmtId="0" fontId="11" fillId="0" borderId="15" xfId="21" applyFont="1" applyBorder="1"/>
    <xf numFmtId="0" fontId="11" fillId="0" borderId="16" xfId="21" applyFont="1" applyBorder="1"/>
    <xf numFmtId="0" fontId="9" fillId="0" borderId="10" xfId="21" quotePrefix="1" applyFont="1" applyBorder="1" applyAlignment="1">
      <alignment horizontal="left"/>
    </xf>
    <xf numFmtId="0" fontId="9" fillId="0" borderId="10" xfId="21" applyFont="1" applyBorder="1" applyAlignment="1"/>
    <xf numFmtId="0" fontId="6" fillId="0" borderId="11" xfId="21" applyFont="1" applyBorder="1" applyAlignment="1">
      <alignment horizontal="left"/>
    </xf>
    <xf numFmtId="0" fontId="6" fillId="0" borderId="11" xfId="21" applyFont="1" applyBorder="1" applyAlignment="1"/>
    <xf numFmtId="0" fontId="6" fillId="0" borderId="0" xfId="5" applyFont="1" applyBorder="1"/>
    <xf numFmtId="0" fontId="6" fillId="0" borderId="0" xfId="23" applyFont="1"/>
    <xf numFmtId="0" fontId="6" fillId="0" borderId="4" xfId="5" applyNumberFormat="1" applyFont="1" applyBorder="1" applyAlignment="1">
      <alignment horizontal="center" vertical="center" wrapText="1"/>
    </xf>
    <xf numFmtId="0" fontId="11" fillId="0" borderId="14" xfId="5" applyFont="1" applyBorder="1" applyAlignment="1">
      <alignment horizontal="left"/>
    </xf>
    <xf numFmtId="0" fontId="11" fillId="0" borderId="15" xfId="5" applyFont="1" applyBorder="1" applyAlignment="1">
      <alignment horizontal="left"/>
    </xf>
    <xf numFmtId="164" fontId="11" fillId="0" borderId="15" xfId="5" applyNumberFormat="1" applyFont="1" applyBorder="1" applyAlignment="1">
      <alignment horizontal="center"/>
    </xf>
    <xf numFmtId="0" fontId="11" fillId="0" borderId="16" xfId="5" applyFont="1" applyBorder="1" applyAlignment="1">
      <alignment horizontal="left"/>
    </xf>
    <xf numFmtId="164" fontId="11" fillId="0" borderId="16" xfId="5" applyNumberFormat="1" applyFont="1" applyBorder="1" applyAlignment="1">
      <alignment horizontal="center"/>
    </xf>
    <xf numFmtId="0" fontId="6" fillId="0" borderId="10" xfId="5" applyFont="1" applyBorder="1"/>
    <xf numFmtId="0" fontId="6" fillId="0" borderId="21" xfId="5" applyFont="1" applyBorder="1" applyAlignment="1"/>
    <xf numFmtId="0" fontId="6" fillId="0" borderId="11" xfId="5" applyFont="1" applyBorder="1" applyAlignment="1"/>
    <xf numFmtId="0" fontId="14" fillId="0" borderId="21" xfId="5" applyFont="1" applyBorder="1" applyAlignment="1"/>
    <xf numFmtId="0" fontId="12" fillId="0" borderId="0" xfId="0" applyFont="1" applyFill="1" applyBorder="1" applyAlignment="1">
      <alignment horizontal="center" vertical="center" wrapText="1"/>
    </xf>
    <xf numFmtId="0" fontId="11" fillId="0" borderId="0" xfId="6" applyNumberFormat="1" applyFont="1" applyBorder="1" applyAlignment="1"/>
    <xf numFmtId="0" fontId="6" fillId="0" borderId="0" xfId="25" applyFont="1" applyBorder="1" applyAlignment="1"/>
    <xf numFmtId="0" fontId="6" fillId="0" borderId="0" xfId="25" applyFont="1" applyBorder="1" applyAlignment="1">
      <alignment horizontal="left"/>
    </xf>
    <xf numFmtId="0" fontId="6" fillId="0" borderId="0" xfId="25" applyFont="1" applyBorder="1"/>
    <xf numFmtId="0" fontId="6" fillId="0" borderId="0" xfId="25" applyFont="1" applyBorder="1" applyAlignment="1">
      <alignment horizontal="center"/>
    </xf>
    <xf numFmtId="0" fontId="9" fillId="0" borderId="0" xfId="25" applyNumberFormat="1" applyFont="1" applyBorder="1" applyAlignment="1">
      <alignment horizontal="right"/>
    </xf>
    <xf numFmtId="0" fontId="26" fillId="0" borderId="4" xfId="22" applyFont="1" applyBorder="1" applyAlignment="1">
      <alignment horizontal="center" vertical="center" wrapText="1"/>
    </xf>
    <xf numFmtId="164" fontId="11" fillId="0" borderId="14" xfId="25" applyNumberFormat="1" applyFont="1" applyBorder="1" applyAlignment="1"/>
    <xf numFmtId="164" fontId="11" fillId="0" borderId="14" xfId="25" applyNumberFormat="1" applyFont="1" applyBorder="1" applyAlignment="1">
      <alignment horizontal="right" indent="1"/>
    </xf>
    <xf numFmtId="0" fontId="11" fillId="0" borderId="15" xfId="27" applyNumberFormat="1" applyFont="1" applyBorder="1" applyAlignment="1">
      <alignment horizontal="left"/>
    </xf>
    <xf numFmtId="164" fontId="6" fillId="0" borderId="15" xfId="25" applyNumberFormat="1" applyFont="1" applyFill="1" applyBorder="1" applyAlignment="1">
      <alignment horizontal="right" indent="1"/>
    </xf>
    <xf numFmtId="164" fontId="6" fillId="0" borderId="15" xfId="25" applyNumberFormat="1" applyFont="1" applyBorder="1" applyAlignment="1">
      <alignment horizontal="right" indent="1"/>
    </xf>
    <xf numFmtId="0" fontId="26" fillId="0" borderId="15" xfId="26" applyFont="1" applyBorder="1"/>
    <xf numFmtId="0" fontId="6" fillId="0" borderId="16" xfId="25" applyFont="1" applyBorder="1"/>
    <xf numFmtId="0" fontId="6" fillId="0" borderId="10" xfId="27" applyFont="1" applyBorder="1" applyAlignment="1">
      <alignment horizontal="left"/>
    </xf>
    <xf numFmtId="0" fontId="6" fillId="0" borderId="11" xfId="27" applyNumberFormat="1" applyFont="1" applyBorder="1" applyAlignment="1">
      <alignment horizontal="left"/>
    </xf>
    <xf numFmtId="0" fontId="6" fillId="0" borderId="12" xfId="27" applyFont="1" applyBorder="1" applyAlignment="1">
      <alignment horizontal="left"/>
    </xf>
    <xf numFmtId="0" fontId="6" fillId="0" borderId="13" xfId="27" applyNumberFormat="1" applyFont="1" applyBorder="1" applyAlignment="1">
      <alignment horizontal="left"/>
    </xf>
    <xf numFmtId="0" fontId="27" fillId="0" borderId="0" xfId="22" applyFont="1"/>
    <xf numFmtId="0" fontId="26" fillId="0" borderId="1" xfId="22" applyFont="1" applyBorder="1"/>
    <xf numFmtId="0" fontId="26" fillId="0" borderId="0" xfId="22" applyFont="1"/>
    <xf numFmtId="0" fontId="28" fillId="0" borderId="4" xfId="0" applyFont="1" applyBorder="1" applyAlignment="1">
      <alignment horizontal="center" vertical="center" wrapText="1"/>
    </xf>
    <xf numFmtId="0" fontId="27" fillId="0" borderId="14" xfId="22" applyFont="1" applyBorder="1"/>
    <xf numFmtId="0" fontId="26" fillId="0" borderId="14" xfId="22" applyFont="1" applyBorder="1"/>
    <xf numFmtId="0" fontId="26" fillId="0" borderId="15" xfId="22" applyFont="1" applyBorder="1" applyAlignment="1">
      <alignment horizontal="center"/>
    </xf>
    <xf numFmtId="0" fontId="26" fillId="0" borderId="16" xfId="22" applyFont="1" applyBorder="1" applyAlignment="1">
      <alignment horizontal="center"/>
    </xf>
    <xf numFmtId="0" fontId="26" fillId="0" borderId="10" xfId="22" applyFont="1" applyBorder="1"/>
    <xf numFmtId="0" fontId="27" fillId="0" borderId="10" xfId="22" applyFont="1" applyBorder="1"/>
    <xf numFmtId="0" fontId="26" fillId="0" borderId="12" xfId="22" applyFont="1" applyBorder="1"/>
    <xf numFmtId="0" fontId="26" fillId="0" borderId="11" xfId="22" applyFont="1" applyBorder="1" applyAlignment="1"/>
    <xf numFmtId="0" fontId="26" fillId="0" borderId="11" xfId="22" applyFont="1" applyBorder="1" applyAlignment="1">
      <alignment horizontal="left" indent="2"/>
    </xf>
    <xf numFmtId="0" fontId="26" fillId="0" borderId="11" xfId="22" applyFont="1" applyBorder="1"/>
    <xf numFmtId="0" fontId="26" fillId="0" borderId="13" xfId="22" applyFont="1" applyBorder="1" applyAlignment="1"/>
    <xf numFmtId="0" fontId="17" fillId="0" borderId="24" xfId="0" applyFont="1" applyFill="1" applyBorder="1"/>
    <xf numFmtId="0" fontId="17" fillId="0" borderId="24" xfId="0" applyFont="1" applyFill="1" applyBorder="1" applyAlignment="1">
      <alignment horizontal="center"/>
    </xf>
    <xf numFmtId="43" fontId="17" fillId="0" borderId="24" xfId="12" applyFont="1" applyFill="1" applyBorder="1"/>
    <xf numFmtId="0" fontId="11" fillId="0" borderId="0" xfId="10" applyNumberFormat="1" applyFont="1" applyBorder="1" applyAlignment="1">
      <alignment horizontal="left"/>
    </xf>
    <xf numFmtId="0" fontId="6" fillId="0" borderId="0" xfId="16" applyFont="1"/>
    <xf numFmtId="0" fontId="11" fillId="0" borderId="0" xfId="17" applyNumberFormat="1" applyFont="1" applyBorder="1" applyAlignment="1"/>
    <xf numFmtId="0" fontId="9" fillId="0" borderId="1" xfId="16" applyNumberFormat="1" applyFont="1" applyBorder="1" applyAlignment="1">
      <alignment horizontal="right"/>
    </xf>
    <xf numFmtId="0" fontId="6" fillId="0" borderId="0" xfId="18" applyFont="1" applyBorder="1"/>
    <xf numFmtId="0" fontId="9" fillId="0" borderId="0" xfId="18" applyFont="1" applyBorder="1" applyAlignment="1">
      <alignment horizontal="left"/>
    </xf>
    <xf numFmtId="1" fontId="9" fillId="0" borderId="0" xfId="19" applyNumberFormat="1" applyFont="1" applyBorder="1" applyAlignment="1">
      <alignment horizontal="right"/>
    </xf>
    <xf numFmtId="164" fontId="29" fillId="0" borderId="0" xfId="19" applyNumberFormat="1" applyFont="1" applyBorder="1" applyAlignment="1">
      <alignment horizontal="right" indent="1"/>
    </xf>
    <xf numFmtId="0" fontId="11" fillId="0" borderId="14" xfId="18" applyFont="1" applyBorder="1" applyAlignment="1">
      <alignment horizontal="left"/>
    </xf>
    <xf numFmtId="0" fontId="11" fillId="0" borderId="14" xfId="18" applyFont="1" applyBorder="1"/>
    <xf numFmtId="0" fontId="6" fillId="0" borderId="10" xfId="18" applyFont="1" applyBorder="1"/>
    <xf numFmtId="0" fontId="6" fillId="0" borderId="12" xfId="18" applyFont="1" applyBorder="1"/>
    <xf numFmtId="0" fontId="6" fillId="0" borderId="11" xfId="18" applyFont="1" applyBorder="1" applyAlignment="1">
      <alignment horizontal="left"/>
    </xf>
    <xf numFmtId="0" fontId="6" fillId="0" borderId="11" xfId="18" applyFont="1" applyBorder="1" applyAlignment="1">
      <alignment horizontal="left" wrapText="1"/>
    </xf>
    <xf numFmtId="0" fontId="6" fillId="0" borderId="11" xfId="18" applyFont="1" applyBorder="1" applyAlignment="1">
      <alignment wrapText="1"/>
    </xf>
    <xf numFmtId="0" fontId="6" fillId="0" borderId="13" xfId="18" applyFont="1" applyBorder="1" applyAlignment="1"/>
    <xf numFmtId="166" fontId="6" fillId="0" borderId="0" xfId="12" applyNumberFormat="1" applyFont="1"/>
    <xf numFmtId="166" fontId="11" fillId="0" borderId="0" xfId="12" applyNumberFormat="1" applyFont="1"/>
    <xf numFmtId="3" fontId="6" fillId="0" borderId="15" xfId="0" applyNumberFormat="1" applyFont="1" applyBorder="1"/>
    <xf numFmtId="3" fontId="6" fillId="0" borderId="16" xfId="0" applyNumberFormat="1" applyFont="1" applyBorder="1"/>
    <xf numFmtId="2" fontId="11" fillId="0" borderId="14" xfId="19" applyNumberFormat="1" applyFont="1" applyBorder="1" applyAlignment="1"/>
    <xf numFmtId="2" fontId="6" fillId="0" borderId="15" xfId="19" applyNumberFormat="1" applyFont="1" applyBorder="1" applyAlignment="1"/>
    <xf numFmtId="2" fontId="6" fillId="0" borderId="16" xfId="19" applyNumberFormat="1" applyFont="1" applyBorder="1" applyAlignment="1"/>
    <xf numFmtId="166" fontId="13" fillId="0" borderId="0" xfId="12" applyNumberFormat="1" applyFont="1" applyFill="1"/>
    <xf numFmtId="166" fontId="12" fillId="0" borderId="0" xfId="12" applyNumberFormat="1" applyFont="1" applyFill="1"/>
    <xf numFmtId="168" fontId="11" fillId="0" borderId="0" xfId="12" applyNumberFormat="1" applyFont="1" applyFill="1"/>
    <xf numFmtId="168" fontId="6" fillId="0" borderId="0" xfId="12" applyNumberFormat="1" applyFont="1" applyFill="1"/>
    <xf numFmtId="0" fontId="6" fillId="0" borderId="0" xfId="4" applyFont="1" applyFill="1" applyAlignment="1">
      <alignment horizontal="left"/>
    </xf>
    <xf numFmtId="170" fontId="6" fillId="0" borderId="15" xfId="21" applyNumberFormat="1" applyFont="1" applyBorder="1" applyAlignment="1"/>
    <xf numFmtId="2" fontId="6" fillId="0" borderId="15" xfId="21" applyNumberFormat="1" applyFont="1" applyBorder="1" applyAlignment="1"/>
    <xf numFmtId="3" fontId="11" fillId="0" borderId="14" xfId="0" applyNumberFormat="1" applyFont="1" applyBorder="1"/>
    <xf numFmtId="0" fontId="11" fillId="0" borderId="15" xfId="27" applyNumberFormat="1" applyFont="1" applyBorder="1" applyAlignment="1">
      <alignment horizontal="left" wrapText="1"/>
    </xf>
    <xf numFmtId="4" fontId="6" fillId="0" borderId="15" xfId="25" applyNumberFormat="1" applyFont="1" applyBorder="1" applyAlignment="1"/>
    <xf numFmtId="4" fontId="6" fillId="0" borderId="15" xfId="25" applyNumberFormat="1" applyFont="1" applyFill="1" applyBorder="1" applyAlignment="1"/>
    <xf numFmtId="4" fontId="11" fillId="0" borderId="15" xfId="25" applyNumberFormat="1" applyFont="1" applyFill="1" applyBorder="1" applyAlignment="1"/>
    <xf numFmtId="4" fontId="11" fillId="0" borderId="15" xfId="25" applyNumberFormat="1" applyFont="1" applyBorder="1" applyAlignment="1"/>
    <xf numFmtId="2" fontId="6" fillId="0" borderId="15" xfId="25" applyNumberFormat="1" applyFont="1" applyFill="1" applyBorder="1" applyAlignment="1"/>
    <xf numFmtId="2" fontId="6" fillId="0" borderId="15" xfId="25" applyNumberFormat="1" applyFont="1" applyBorder="1" applyAlignment="1"/>
    <xf numFmtId="2" fontId="11" fillId="0" borderId="15" xfId="25" applyNumberFormat="1" applyFont="1" applyBorder="1" applyAlignment="1"/>
    <xf numFmtId="2" fontId="11" fillId="0" borderId="15" xfId="25" applyNumberFormat="1" applyFont="1" applyFill="1" applyBorder="1" applyAlignment="1"/>
    <xf numFmtId="49" fontId="6" fillId="0" borderId="11" xfId="7" applyNumberFormat="1" applyFont="1" applyFill="1" applyBorder="1" applyAlignment="1"/>
    <xf numFmtId="167" fontId="11" fillId="0" borderId="27" xfId="7" applyNumberFormat="1" applyFont="1" applyFill="1" applyBorder="1" applyAlignment="1"/>
    <xf numFmtId="0" fontId="6" fillId="0" borderId="28" xfId="0" applyFont="1" applyFill="1" applyBorder="1"/>
    <xf numFmtId="43" fontId="6" fillId="0" borderId="29" xfId="12" applyNumberFormat="1" applyFont="1" applyFill="1" applyBorder="1" applyAlignment="1">
      <alignment horizontal="right"/>
    </xf>
    <xf numFmtId="166" fontId="11" fillId="0" borderId="29" xfId="12" applyNumberFormat="1" applyFont="1" applyFill="1" applyBorder="1" applyAlignment="1">
      <alignment horizontal="right"/>
    </xf>
    <xf numFmtId="43" fontId="11" fillId="0" borderId="15" xfId="12" applyNumberFormat="1" applyFont="1" applyFill="1" applyBorder="1" applyAlignment="1">
      <alignment horizontal="right" indent="3"/>
    </xf>
    <xf numFmtId="166" fontId="6" fillId="0" borderId="0" xfId="0" applyNumberFormat="1" applyFont="1" applyFill="1"/>
    <xf numFmtId="0" fontId="6" fillId="0" borderId="0" xfId="0" applyFont="1" applyFill="1" applyAlignment="1">
      <alignment horizontal="left"/>
    </xf>
    <xf numFmtId="2" fontId="12" fillId="0" borderId="15" xfId="23" applyNumberFormat="1" applyFont="1" applyBorder="1" applyAlignment="1"/>
    <xf numFmtId="0" fontId="12" fillId="0" borderId="15" xfId="23" applyFont="1" applyBorder="1" applyAlignment="1"/>
    <xf numFmtId="2" fontId="12" fillId="0" borderId="15" xfId="9" applyNumberFormat="1" applyFont="1" applyBorder="1" applyAlignment="1"/>
    <xf numFmtId="2" fontId="12" fillId="0" borderId="15" xfId="9" quotePrefix="1" applyNumberFormat="1" applyFont="1" applyBorder="1" applyAlignment="1"/>
    <xf numFmtId="0" fontId="13" fillId="0" borderId="15" xfId="23" applyFont="1" applyBorder="1" applyAlignment="1"/>
    <xf numFmtId="0" fontId="13" fillId="0" borderId="16" xfId="23" applyFont="1" applyBorder="1" applyAlignment="1"/>
    <xf numFmtId="0" fontId="11" fillId="0" borderId="14" xfId="5" applyFont="1" applyBorder="1"/>
    <xf numFmtId="2" fontId="13" fillId="0" borderId="14" xfId="23" applyNumberFormat="1" applyFont="1" applyBorder="1" applyAlignment="1"/>
    <xf numFmtId="0" fontId="18"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6" fillId="0" borderId="1" xfId="5" applyFont="1" applyBorder="1" applyAlignment="1">
      <alignment horizontal="right"/>
    </xf>
    <xf numFmtId="170" fontId="27" fillId="0" borderId="14" xfId="0" applyNumberFormat="1" applyFont="1" applyBorder="1"/>
    <xf numFmtId="2" fontId="11" fillId="0" borderId="14" xfId="0" applyNumberFormat="1" applyFont="1" applyBorder="1"/>
    <xf numFmtId="0" fontId="30" fillId="0" borderId="0" xfId="0" applyFont="1"/>
    <xf numFmtId="170" fontId="11" fillId="0" borderId="15" xfId="21" applyNumberFormat="1" applyFont="1" applyBorder="1"/>
    <xf numFmtId="2" fontId="11" fillId="0" borderId="15" xfId="21" applyNumberFormat="1" applyFont="1" applyBorder="1" applyAlignment="1"/>
    <xf numFmtId="170" fontId="11" fillId="0" borderId="16" xfId="21" applyNumberFormat="1" applyFont="1" applyBorder="1"/>
    <xf numFmtId="2" fontId="11" fillId="0" borderId="16" xfId="21" applyNumberFormat="1" applyFont="1" applyBorder="1" applyAlignment="1"/>
    <xf numFmtId="2" fontId="30" fillId="0" borderId="0" xfId="0" applyNumberFormat="1" applyFont="1"/>
    <xf numFmtId="170" fontId="30" fillId="0" borderId="0" xfId="0" applyNumberFormat="1" applyFont="1"/>
    <xf numFmtId="166" fontId="26" fillId="0" borderId="15" xfId="12" applyNumberFormat="1" applyFont="1" applyBorder="1"/>
    <xf numFmtId="166" fontId="26" fillId="0" borderId="16" xfId="12" applyNumberFormat="1" applyFont="1" applyBorder="1"/>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10" xfId="0" applyFont="1" applyFill="1" applyBorder="1" applyAlignment="1">
      <alignment horizontal="left"/>
    </xf>
    <xf numFmtId="0" fontId="11" fillId="0" borderId="11" xfId="0" applyFont="1" applyFill="1" applyBorder="1" applyAlignment="1">
      <alignment horizontal="left"/>
    </xf>
    <xf numFmtId="0" fontId="18" fillId="0" borderId="4" xfId="0" applyFont="1" applyFill="1" applyBorder="1" applyAlignment="1">
      <alignment horizontal="center" vertical="center" wrapText="1"/>
    </xf>
    <xf numFmtId="0" fontId="18" fillId="0" borderId="4" xfId="0" applyFont="1" applyFill="1" applyBorder="1" applyAlignment="1">
      <alignment horizontal="center"/>
    </xf>
    <xf numFmtId="0" fontId="6" fillId="0" borderId="7" xfId="16" applyNumberFormat="1" applyFont="1" applyBorder="1" applyAlignment="1">
      <alignment horizontal="center" vertical="center" wrapText="1"/>
    </xf>
    <xf numFmtId="0" fontId="6" fillId="0" borderId="25" xfId="16" applyNumberFormat="1" applyFont="1" applyBorder="1" applyAlignment="1">
      <alignment horizontal="center" vertical="center" wrapText="1"/>
    </xf>
    <xf numFmtId="0" fontId="6" fillId="0" borderId="4" xfId="16" applyFont="1" applyBorder="1" applyAlignment="1">
      <alignment horizontal="center"/>
    </xf>
    <xf numFmtId="0" fontId="6" fillId="0" borderId="4" xfId="16" applyNumberFormat="1" applyFont="1" applyBorder="1" applyAlignment="1">
      <alignment horizontal="center" vertical="center" wrapText="1"/>
    </xf>
    <xf numFmtId="0" fontId="6" fillId="0" borderId="0" xfId="4" applyFont="1" applyFill="1" applyAlignment="1">
      <alignment horizontal="left"/>
    </xf>
    <xf numFmtId="0" fontId="9" fillId="0" borderId="1" xfId="4" applyFont="1" applyFill="1" applyBorder="1" applyAlignment="1">
      <alignment horizontal="right"/>
    </xf>
    <xf numFmtId="0" fontId="6" fillId="0" borderId="0" xfId="0" applyNumberFormat="1" applyFont="1" applyFill="1" applyBorder="1" applyAlignment="1">
      <alignment horizontal="left"/>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5" xfId="0" applyNumberFormat="1" applyFont="1" applyFill="1" applyBorder="1" applyAlignment="1">
      <alignment horizontal="center"/>
    </xf>
    <xf numFmtId="0" fontId="12" fillId="0" borderId="6" xfId="0" applyNumberFormat="1" applyFont="1" applyFill="1" applyBorder="1" applyAlignment="1">
      <alignment horizontal="center"/>
    </xf>
    <xf numFmtId="0" fontId="12" fillId="0" borderId="22" xfId="0" applyNumberFormat="1" applyFont="1" applyFill="1" applyBorder="1" applyAlignment="1">
      <alignment horizontal="center"/>
    </xf>
    <xf numFmtId="0" fontId="12" fillId="0" borderId="23" xfId="0" applyNumberFormat="1" applyFont="1" applyFill="1" applyBorder="1" applyAlignment="1">
      <alignment horizontal="center"/>
    </xf>
    <xf numFmtId="0" fontId="20" fillId="0" borderId="1" xfId="21" applyFont="1" applyBorder="1" applyAlignment="1">
      <alignment horizontal="right"/>
    </xf>
    <xf numFmtId="0" fontId="6" fillId="0" borderId="4" xfId="15" applyFont="1" applyBorder="1" applyAlignment="1">
      <alignment horizontal="center" vertical="center"/>
    </xf>
    <xf numFmtId="0" fontId="6" fillId="0" borderId="4" xfId="21" applyFont="1" applyBorder="1" applyAlignment="1">
      <alignment horizontal="center"/>
    </xf>
    <xf numFmtId="0" fontId="26" fillId="0" borderId="4" xfId="0" applyFont="1" applyBorder="1" applyAlignment="1">
      <alignment horizontal="center" vertical="center" wrapText="1"/>
    </xf>
    <xf numFmtId="0" fontId="6" fillId="0" borderId="17" xfId="15" applyFont="1" applyBorder="1" applyAlignment="1">
      <alignment horizontal="center" vertical="center" wrapText="1"/>
    </xf>
    <xf numFmtId="0" fontId="6" fillId="0" borderId="18" xfId="15" applyFont="1" applyBorder="1" applyAlignment="1">
      <alignment horizontal="center" vertical="center" wrapText="1"/>
    </xf>
    <xf numFmtId="0" fontId="6" fillId="0" borderId="4" xfId="5" applyNumberFormat="1" applyFont="1" applyBorder="1" applyAlignment="1">
      <alignment horizontal="center" vertical="center"/>
    </xf>
    <xf numFmtId="0" fontId="6" fillId="0" borderId="0" xfId="0" applyFont="1" applyFill="1" applyAlignment="1">
      <alignment horizontal="left"/>
    </xf>
    <xf numFmtId="0" fontId="6" fillId="0" borderId="4" xfId="5" applyFont="1" applyBorder="1" applyAlignment="1">
      <alignment horizontal="center" wrapText="1"/>
    </xf>
    <xf numFmtId="0" fontId="13" fillId="0" borderId="8" xfId="0" applyFont="1" applyFill="1" applyBorder="1" applyAlignment="1">
      <alignment horizontal="center"/>
    </xf>
    <xf numFmtId="0" fontId="13" fillId="0" borderId="9" xfId="0" applyFont="1" applyFill="1" applyBorder="1" applyAlignment="1">
      <alignment horizontal="center"/>
    </xf>
    <xf numFmtId="0" fontId="6" fillId="0" borderId="0" xfId="0" applyFont="1" applyFill="1" applyBorder="1" applyAlignment="1">
      <alignment horizontal="left"/>
    </xf>
    <xf numFmtId="0" fontId="6" fillId="0" borderId="1" xfId="0" applyFont="1" applyFill="1" applyBorder="1" applyAlignment="1">
      <alignment horizontal="right"/>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11" fillId="0" borderId="14" xfId="27" applyNumberFormat="1" applyFont="1" applyBorder="1" applyAlignment="1">
      <alignment horizontal="left" wrapText="1"/>
    </xf>
    <xf numFmtId="0" fontId="11" fillId="0" borderId="15" xfId="27" applyNumberFormat="1" applyFont="1" applyBorder="1" applyAlignment="1">
      <alignment horizontal="left" wrapText="1"/>
    </xf>
    <xf numFmtId="0" fontId="6" fillId="0" borderId="4" xfId="25" applyFont="1" applyBorder="1" applyAlignment="1">
      <alignment horizontal="center" vertical="center" wrapText="1"/>
    </xf>
    <xf numFmtId="0" fontId="26" fillId="0" borderId="4" xfId="22" applyFont="1" applyBorder="1" applyAlignment="1">
      <alignment horizontal="center"/>
    </xf>
  </cellXfs>
  <cellStyles count="28">
    <cellStyle name="Comma" xfId="12" builtinId="3"/>
    <cellStyle name="Comma 3" xfId="1"/>
    <cellStyle name="Normal" xfId="0" builtinId="0"/>
    <cellStyle name="Normal - Style1 3" xfId="24"/>
    <cellStyle name="Normal 10 2 2 2" xfId="22"/>
    <cellStyle name="Normal 12" xfId="2"/>
    <cellStyle name="Normal 3" xfId="13"/>
    <cellStyle name="Normal 3 2 2 2 2" xfId="26"/>
    <cellStyle name="Normal 7 4" xfId="20"/>
    <cellStyle name="Normal_02NN" xfId="3"/>
    <cellStyle name="Normal_05XD 2" xfId="16"/>
    <cellStyle name="Normal_05XD_Dautu(6-2011)" xfId="14"/>
    <cellStyle name="Normal_06DTNN" xfId="4"/>
    <cellStyle name="Normal_07gia" xfId="5"/>
    <cellStyle name="Normal_07VT" xfId="6"/>
    <cellStyle name="Normal_08tmt3" xfId="21"/>
    <cellStyle name="Normal_Bctiendo2000" xfId="7"/>
    <cellStyle name="Normal_Bieu04.072" xfId="8"/>
    <cellStyle name="Normal_Book2" xfId="9"/>
    <cellStyle name="Normal_Dau tu 2" xfId="19"/>
    <cellStyle name="Normal_Gui Vu TH-Bao cao nhanh VDT 2006" xfId="18"/>
    <cellStyle name="Normal_solieu gdp 2" xfId="15"/>
    <cellStyle name="Normal_SPT3-96_Bieu 012011 2" xfId="17"/>
    <cellStyle name="Normal_SPT3-96_Bieudautu_Dautu(6-2011)" xfId="10"/>
    <cellStyle name="Normal_SPT3-96_Van tai12.2010" xfId="27"/>
    <cellStyle name="Normal_Xl0000156" xfId="25"/>
    <cellStyle name="Normal_Xl0000163" xfId="23"/>
    <cellStyle name="Percent" xfId="1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40"/>
  <sheetViews>
    <sheetView tabSelected="1" zoomScale="90" zoomScaleNormal="90" workbookViewId="0">
      <selection activeCell="B3" sqref="B3"/>
    </sheetView>
  </sheetViews>
  <sheetFormatPr defaultColWidth="9.140625" defaultRowHeight="15.75"/>
  <cols>
    <col min="1" max="1" width="3.85546875" style="3" customWidth="1"/>
    <col min="2" max="2" width="33.7109375" style="3" customWidth="1"/>
    <col min="3" max="5" width="14.85546875" style="3" customWidth="1"/>
    <col min="6" max="6" width="9.140625" style="3"/>
    <col min="7" max="7" width="10" style="3" bestFit="1" customWidth="1"/>
    <col min="8" max="16384" width="9.140625" style="3"/>
  </cols>
  <sheetData>
    <row r="1" spans="1:5" ht="24" customHeight="1">
      <c r="A1" s="2" t="s">
        <v>242</v>
      </c>
      <c r="B1" s="2"/>
      <c r="C1" s="2"/>
      <c r="D1" s="2"/>
      <c r="E1" s="2"/>
    </row>
    <row r="2" spans="1:5" ht="26.25" customHeight="1">
      <c r="A2" s="1"/>
      <c r="B2" s="1"/>
      <c r="C2" s="20"/>
      <c r="D2" s="1"/>
      <c r="E2" s="21"/>
    </row>
    <row r="3" spans="1:5" s="4" customFormat="1" ht="56.25" customHeight="1">
      <c r="A3" s="51"/>
      <c r="B3" s="52"/>
      <c r="C3" s="53" t="s">
        <v>56</v>
      </c>
      <c r="D3" s="53" t="s">
        <v>57</v>
      </c>
      <c r="E3" s="54" t="s">
        <v>58</v>
      </c>
    </row>
    <row r="4" spans="1:5" ht="18.75" customHeight="1">
      <c r="A4" s="24" t="s">
        <v>26</v>
      </c>
      <c r="B4" s="25"/>
      <c r="C4" s="41"/>
      <c r="D4" s="41"/>
      <c r="E4" s="44"/>
    </row>
    <row r="5" spans="1:5" ht="18.75" customHeight="1">
      <c r="A5" s="137"/>
      <c r="B5" s="26" t="s">
        <v>202</v>
      </c>
      <c r="C5" s="42"/>
      <c r="D5" s="42"/>
      <c r="E5" s="45"/>
    </row>
    <row r="6" spans="1:5" ht="18.75" customHeight="1">
      <c r="A6" s="137"/>
      <c r="B6" s="27" t="s">
        <v>145</v>
      </c>
      <c r="C6" s="42">
        <v>6740.75</v>
      </c>
      <c r="D6" s="42">
        <v>6775.5</v>
      </c>
      <c r="E6" s="45">
        <f>+D6/C6*100</f>
        <v>100.51552126988837</v>
      </c>
    </row>
    <row r="7" spans="1:5" ht="18.75" customHeight="1">
      <c r="A7" s="137"/>
      <c r="B7" s="27" t="s">
        <v>148</v>
      </c>
      <c r="C7" s="42"/>
      <c r="D7" s="42"/>
      <c r="E7" s="45"/>
    </row>
    <row r="8" spans="1:5" ht="18.75" customHeight="1">
      <c r="A8" s="28"/>
      <c r="B8" s="26" t="s">
        <v>203</v>
      </c>
      <c r="C8" s="42"/>
      <c r="D8" s="42"/>
      <c r="E8" s="45"/>
    </row>
    <row r="9" spans="1:5" ht="18.75" customHeight="1">
      <c r="A9" s="28"/>
      <c r="B9" s="27" t="s">
        <v>3</v>
      </c>
      <c r="C9" s="42">
        <v>4213</v>
      </c>
      <c r="D9" s="42">
        <v>4518</v>
      </c>
      <c r="E9" s="45">
        <f t="shared" ref="E9:E38" si="0">+D9/C9*100</f>
        <v>107.23949679563256</v>
      </c>
    </row>
    <row r="10" spans="1:5" ht="18.75" customHeight="1">
      <c r="A10" s="28"/>
      <c r="B10" s="27" t="s">
        <v>243</v>
      </c>
      <c r="C10" s="42">
        <v>119</v>
      </c>
      <c r="D10" s="42">
        <v>72.7</v>
      </c>
      <c r="E10" s="45">
        <f t="shared" si="0"/>
        <v>61.092436974789919</v>
      </c>
    </row>
    <row r="11" spans="1:5" ht="18.75" customHeight="1">
      <c r="A11" s="28"/>
      <c r="B11" s="27" t="s">
        <v>149</v>
      </c>
      <c r="C11" s="42">
        <v>115.4</v>
      </c>
      <c r="D11" s="42">
        <v>120.3</v>
      </c>
      <c r="E11" s="45">
        <f t="shared" si="0"/>
        <v>104.24610051993066</v>
      </c>
    </row>
    <row r="12" spans="1:5" ht="18.75" customHeight="1">
      <c r="A12" s="28"/>
      <c r="B12" s="27" t="s">
        <v>47</v>
      </c>
      <c r="C12" s="42">
        <v>141</v>
      </c>
      <c r="D12" s="42">
        <v>41.5</v>
      </c>
      <c r="E12" s="45">
        <f t="shared" si="0"/>
        <v>29.432624113475175</v>
      </c>
    </row>
    <row r="13" spans="1:5" ht="18.75" customHeight="1">
      <c r="A13" s="28"/>
      <c r="B13" s="27" t="s">
        <v>244</v>
      </c>
      <c r="C13" s="42">
        <v>35.6</v>
      </c>
      <c r="D13" s="42">
        <v>42.7</v>
      </c>
      <c r="E13" s="45">
        <f t="shared" si="0"/>
        <v>119.9438202247191</v>
      </c>
    </row>
    <row r="14" spans="1:5" ht="18.75" customHeight="1">
      <c r="A14" s="28"/>
      <c r="B14" s="27" t="s">
        <v>143</v>
      </c>
      <c r="C14" s="138">
        <v>546.48</v>
      </c>
      <c r="D14" s="138">
        <v>580.6</v>
      </c>
      <c r="E14" s="45">
        <f t="shared" si="0"/>
        <v>106.24359537403016</v>
      </c>
    </row>
    <row r="15" spans="1:5" ht="37.5" customHeight="1">
      <c r="A15" s="276" t="s">
        <v>24</v>
      </c>
      <c r="B15" s="277"/>
      <c r="C15" s="42"/>
      <c r="D15" s="42"/>
      <c r="E15" s="45"/>
    </row>
    <row r="16" spans="1:5" ht="18.75" customHeight="1">
      <c r="A16" s="136"/>
      <c r="B16" s="26" t="s">
        <v>147</v>
      </c>
      <c r="C16" s="42"/>
      <c r="D16" s="42"/>
      <c r="E16" s="45"/>
    </row>
    <row r="17" spans="1:7" ht="18.75" customHeight="1">
      <c r="A17" s="136"/>
      <c r="B17" s="27" t="s">
        <v>145</v>
      </c>
      <c r="C17" s="42"/>
      <c r="D17" s="42"/>
      <c r="E17" s="45"/>
    </row>
    <row r="18" spans="1:7" ht="18.75" customHeight="1">
      <c r="A18" s="136"/>
      <c r="B18" s="27" t="s">
        <v>148</v>
      </c>
      <c r="C18" s="42"/>
      <c r="D18" s="42"/>
      <c r="E18" s="45"/>
      <c r="G18" s="250"/>
    </row>
    <row r="19" spans="1:7" ht="18.75" customHeight="1">
      <c r="A19" s="28"/>
      <c r="B19" s="26" t="s">
        <v>40</v>
      </c>
      <c r="C19" s="42"/>
      <c r="D19" s="42"/>
      <c r="E19" s="45"/>
    </row>
    <row r="20" spans="1:7" ht="18.75" customHeight="1">
      <c r="A20" s="28"/>
      <c r="B20" s="27" t="s">
        <v>3</v>
      </c>
      <c r="C20" s="42">
        <v>9461.4239999999991</v>
      </c>
      <c r="D20" s="42">
        <v>9545.2800000000007</v>
      </c>
      <c r="E20" s="45">
        <f t="shared" si="0"/>
        <v>100.88629364882074</v>
      </c>
    </row>
    <row r="21" spans="1:7" ht="18.75" customHeight="1">
      <c r="A21" s="28"/>
      <c r="B21" s="27" t="s">
        <v>146</v>
      </c>
      <c r="C21" s="42"/>
      <c r="D21" s="42"/>
      <c r="E21" s="45"/>
    </row>
    <row r="22" spans="1:7" ht="18.75" customHeight="1">
      <c r="A22" s="28"/>
      <c r="B22" s="27" t="s">
        <v>149</v>
      </c>
      <c r="C22" s="42"/>
      <c r="D22" s="42"/>
      <c r="E22" s="45"/>
    </row>
    <row r="23" spans="1:7" ht="18.75" customHeight="1">
      <c r="A23" s="28"/>
      <c r="B23" s="27" t="s">
        <v>47</v>
      </c>
      <c r="C23" s="42"/>
      <c r="D23" s="42"/>
      <c r="E23" s="45"/>
    </row>
    <row r="24" spans="1:7" ht="18.75" customHeight="1">
      <c r="A24" s="28"/>
      <c r="B24" s="27" t="s">
        <v>143</v>
      </c>
      <c r="C24" s="42">
        <v>2980.35</v>
      </c>
      <c r="D24" s="42">
        <v>3246.75</v>
      </c>
      <c r="E24" s="45">
        <f>+D24/C24*100</f>
        <v>108.93854748603353</v>
      </c>
    </row>
    <row r="25" spans="1:7" ht="18.75" customHeight="1">
      <c r="A25" s="278" t="s">
        <v>204</v>
      </c>
      <c r="B25" s="279"/>
      <c r="C25" s="47"/>
      <c r="D25" s="47"/>
      <c r="E25" s="45"/>
    </row>
    <row r="26" spans="1:7" ht="18.75" customHeight="1">
      <c r="A26" s="28"/>
      <c r="B26" s="29" t="s">
        <v>48</v>
      </c>
      <c r="C26" s="42">
        <v>99520</v>
      </c>
      <c r="D26" s="42">
        <v>98690</v>
      </c>
      <c r="E26" s="45">
        <f t="shared" si="0"/>
        <v>99.16599678456592</v>
      </c>
    </row>
    <row r="27" spans="1:7" ht="18.75" customHeight="1">
      <c r="A27" s="28"/>
      <c r="B27" s="29" t="s">
        <v>49</v>
      </c>
      <c r="C27" s="42">
        <v>18235</v>
      </c>
      <c r="D27" s="42">
        <v>19190</v>
      </c>
      <c r="E27" s="45">
        <f t="shared" si="0"/>
        <v>105.23718124485879</v>
      </c>
    </row>
    <row r="28" spans="1:7" ht="18.75" customHeight="1">
      <c r="A28" s="28"/>
      <c r="B28" s="29" t="s">
        <v>50</v>
      </c>
      <c r="C28" s="42">
        <v>221520</v>
      </c>
      <c r="D28" s="42">
        <v>229445</v>
      </c>
      <c r="E28" s="45">
        <f t="shared" si="0"/>
        <v>103.57755507403394</v>
      </c>
    </row>
    <row r="29" spans="1:7" ht="18.75" customHeight="1">
      <c r="A29" s="48"/>
      <c r="B29" s="29" t="s">
        <v>51</v>
      </c>
      <c r="C29" s="42">
        <v>1240</v>
      </c>
      <c r="D29" s="42">
        <v>1350</v>
      </c>
      <c r="E29" s="45">
        <f t="shared" si="0"/>
        <v>108.87096774193547</v>
      </c>
    </row>
    <row r="30" spans="1:7" ht="18.75" customHeight="1">
      <c r="A30" s="48"/>
      <c r="B30" s="49" t="s">
        <v>52</v>
      </c>
      <c r="C30" s="50">
        <v>985.65</v>
      </c>
      <c r="D30" s="50">
        <v>1070</v>
      </c>
      <c r="E30" s="45">
        <f t="shared" si="0"/>
        <v>108.55780449449601</v>
      </c>
    </row>
    <row r="31" spans="1:7" ht="18.75" customHeight="1">
      <c r="A31" s="30" t="s">
        <v>53</v>
      </c>
      <c r="B31" s="31"/>
      <c r="C31" s="42"/>
      <c r="D31" s="42"/>
      <c r="E31" s="45"/>
    </row>
    <row r="32" spans="1:7" ht="18.75" customHeight="1">
      <c r="A32" s="30"/>
      <c r="B32" s="244" t="s">
        <v>201</v>
      </c>
      <c r="C32" s="42"/>
      <c r="D32" s="42"/>
      <c r="E32" s="45"/>
    </row>
    <row r="33" spans="1:5" ht="18.75" customHeight="1">
      <c r="A33" s="30"/>
      <c r="B33" s="29" t="s">
        <v>55</v>
      </c>
      <c r="C33" s="42">
        <v>1421</v>
      </c>
      <c r="D33" s="42">
        <v>1265.5</v>
      </c>
      <c r="E33" s="45">
        <f t="shared" si="0"/>
        <v>89.057002111189291</v>
      </c>
    </row>
    <row r="34" spans="1:5" ht="18.75" customHeight="1">
      <c r="A34" s="30"/>
      <c r="B34" s="29" t="s">
        <v>54</v>
      </c>
      <c r="C34" s="42">
        <v>114098</v>
      </c>
      <c r="D34" s="42">
        <v>97425</v>
      </c>
      <c r="E34" s="45">
        <f t="shared" si="0"/>
        <v>85.387123350102542</v>
      </c>
    </row>
    <row r="35" spans="1:5" ht="18.75" customHeight="1">
      <c r="A35" s="245" t="s">
        <v>200</v>
      </c>
      <c r="B35" s="246"/>
      <c r="C35" s="248">
        <f>+C36+C37+C38</f>
        <v>615.02</v>
      </c>
      <c r="D35" s="248">
        <f>+D36+D37+D38</f>
        <v>638.24</v>
      </c>
      <c r="E35" s="249">
        <f t="shared" si="0"/>
        <v>103.77548697603329</v>
      </c>
    </row>
    <row r="36" spans="1:5" ht="18.75" customHeight="1">
      <c r="A36" s="245"/>
      <c r="B36" s="246" t="s">
        <v>199</v>
      </c>
      <c r="C36" s="247">
        <v>611</v>
      </c>
      <c r="D36" s="247">
        <v>634.5</v>
      </c>
      <c r="E36" s="45">
        <f t="shared" si="0"/>
        <v>103.84615384615385</v>
      </c>
    </row>
    <row r="37" spans="1:5" ht="18.75" customHeight="1">
      <c r="A37" s="245"/>
      <c r="B37" s="246" t="s">
        <v>197</v>
      </c>
      <c r="C37" s="247">
        <v>3.02</v>
      </c>
      <c r="D37" s="247">
        <v>2.84</v>
      </c>
      <c r="E37" s="45">
        <f t="shared" si="0"/>
        <v>94.039735099337747</v>
      </c>
    </row>
    <row r="38" spans="1:5" ht="18.75" customHeight="1">
      <c r="A38" s="245"/>
      <c r="B38" s="246" t="s">
        <v>198</v>
      </c>
      <c r="C38" s="247">
        <v>1</v>
      </c>
      <c r="D38" s="247">
        <v>0.9</v>
      </c>
      <c r="E38" s="45">
        <f t="shared" si="0"/>
        <v>90</v>
      </c>
    </row>
    <row r="39" spans="1:5" ht="9" customHeight="1">
      <c r="A39" s="32"/>
      <c r="B39" s="33"/>
      <c r="C39" s="43"/>
      <c r="D39" s="43"/>
      <c r="E39" s="46"/>
    </row>
    <row r="40" spans="1:5">
      <c r="A40" s="22"/>
      <c r="B40" s="23"/>
    </row>
  </sheetData>
  <mergeCells count="2">
    <mergeCell ref="A15:B15"/>
    <mergeCell ref="A25:B25"/>
  </mergeCells>
  <phoneticPr fontId="3" type="noConversion"/>
  <pageMargins left="1.2" right="0.44" top="0.5" bottom="0.28999999999999998"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26"/>
  <sheetViews>
    <sheetView workbookViewId="0">
      <selection activeCell="H22" sqref="H22"/>
    </sheetView>
  </sheetViews>
  <sheetFormatPr defaultColWidth="9.140625" defaultRowHeight="15.75"/>
  <cols>
    <col min="1" max="1" width="4" style="3" customWidth="1"/>
    <col min="2" max="2" width="26.7109375" style="3" customWidth="1"/>
    <col min="3" max="6" width="11" style="3" customWidth="1"/>
    <col min="7" max="7" width="12.85546875" style="3" customWidth="1"/>
    <col min="8" max="8" width="9.5703125" style="3" customWidth="1"/>
    <col min="9" max="16384" width="9.140625" style="3"/>
  </cols>
  <sheetData>
    <row r="1" spans="1:8" ht="24" customHeight="1">
      <c r="A1" s="168" t="s">
        <v>226</v>
      </c>
      <c r="B1" s="169"/>
      <c r="C1" s="169"/>
      <c r="D1" s="169"/>
      <c r="E1" s="169"/>
      <c r="F1" s="169"/>
      <c r="G1" s="169"/>
    </row>
    <row r="2" spans="1:8" ht="19.5" customHeight="1">
      <c r="A2" s="308" t="s">
        <v>205</v>
      </c>
      <c r="B2" s="308"/>
      <c r="C2" s="170"/>
      <c r="D2" s="170"/>
      <c r="E2" s="170"/>
      <c r="F2" s="170"/>
      <c r="G2" s="170"/>
    </row>
    <row r="3" spans="1:8" ht="24" customHeight="1">
      <c r="A3" s="171"/>
      <c r="B3" s="172"/>
      <c r="C3" s="172"/>
      <c r="D3" s="172"/>
      <c r="E3" s="172"/>
      <c r="F3" s="172"/>
      <c r="G3" s="173"/>
    </row>
    <row r="4" spans="1:8" ht="104.25" customHeight="1">
      <c r="A4" s="316"/>
      <c r="B4" s="316"/>
      <c r="C4" s="174" t="s">
        <v>239</v>
      </c>
      <c r="D4" s="174" t="s">
        <v>212</v>
      </c>
      <c r="E4" s="174" t="s">
        <v>179</v>
      </c>
      <c r="F4" s="174" t="s">
        <v>180</v>
      </c>
      <c r="G4" s="174" t="s">
        <v>240</v>
      </c>
      <c r="H4" s="174" t="s">
        <v>140</v>
      </c>
    </row>
    <row r="5" spans="1:8" ht="21.75" customHeight="1">
      <c r="A5" s="314" t="s">
        <v>174</v>
      </c>
      <c r="B5" s="314"/>
      <c r="C5" s="175"/>
      <c r="D5" s="175"/>
      <c r="E5" s="176"/>
      <c r="F5" s="176"/>
      <c r="G5" s="176"/>
    </row>
    <row r="6" spans="1:8" s="4" customFormat="1" ht="21.75" customHeight="1">
      <c r="A6" s="177" t="s">
        <v>175</v>
      </c>
      <c r="B6" s="235"/>
      <c r="C6" s="242">
        <f>+C7</f>
        <v>112.98693297905274</v>
      </c>
      <c r="D6" s="242">
        <f>+D7</f>
        <v>381.17610905553011</v>
      </c>
      <c r="E6" s="242">
        <f>+E7</f>
        <v>82.932777658335127</v>
      </c>
      <c r="F6" s="242">
        <f>+F7</f>
        <v>112.41362349920678</v>
      </c>
      <c r="G6" s="242">
        <f>+G7</f>
        <v>110.99414974536433</v>
      </c>
    </row>
    <row r="7" spans="1:8" ht="21.75" customHeight="1">
      <c r="A7" s="182"/>
      <c r="B7" s="183" t="s">
        <v>41</v>
      </c>
      <c r="C7" s="236">
        <v>112.98693297905274</v>
      </c>
      <c r="D7" s="237">
        <v>381.17610905553011</v>
      </c>
      <c r="E7" s="241">
        <v>82.932777658335127</v>
      </c>
      <c r="F7" s="240">
        <f>+C7/H7*100</f>
        <v>112.41362349920678</v>
      </c>
      <c r="G7" s="240">
        <v>110.99414974536433</v>
      </c>
      <c r="H7" s="3">
        <v>100.51</v>
      </c>
    </row>
    <row r="8" spans="1:8" ht="21.75" customHeight="1">
      <c r="A8" s="182"/>
      <c r="B8" s="183" t="s">
        <v>42</v>
      </c>
      <c r="C8" s="236"/>
      <c r="D8" s="237"/>
      <c r="E8" s="178"/>
      <c r="F8" s="240"/>
      <c r="G8" s="240"/>
    </row>
    <row r="9" spans="1:8" ht="21.75" customHeight="1">
      <c r="A9" s="182"/>
      <c r="B9" s="183" t="s">
        <v>43</v>
      </c>
      <c r="C9" s="236"/>
      <c r="D9" s="237"/>
      <c r="E9" s="178"/>
      <c r="F9" s="240"/>
      <c r="G9" s="240"/>
    </row>
    <row r="10" spans="1:8" ht="21.75" customHeight="1">
      <c r="A10" s="182"/>
      <c r="B10" s="183" t="s">
        <v>176</v>
      </c>
      <c r="C10" s="236"/>
      <c r="D10" s="237"/>
      <c r="E10" s="178"/>
      <c r="F10" s="240"/>
      <c r="G10" s="240"/>
    </row>
    <row r="11" spans="1:8" s="4" customFormat="1" ht="21.75" customHeight="1">
      <c r="A11" s="177" t="s">
        <v>195</v>
      </c>
      <c r="B11" s="235"/>
      <c r="C11" s="239">
        <f>+C12</f>
        <v>8249.9313486740284</v>
      </c>
      <c r="D11" s="239">
        <f>+D12</f>
        <v>27560.8929060837</v>
      </c>
      <c r="E11" s="243">
        <f>+E12</f>
        <v>84.518878935860727</v>
      </c>
      <c r="F11" s="243">
        <f>+F12</f>
        <v>124.16405065143819</v>
      </c>
      <c r="G11" s="243">
        <f>+G12</f>
        <v>122.92582944854075</v>
      </c>
    </row>
    <row r="12" spans="1:8" ht="21.75" customHeight="1">
      <c r="A12" s="182"/>
      <c r="B12" s="183" t="s">
        <v>41</v>
      </c>
      <c r="C12" s="236">
        <v>8249.9313486740284</v>
      </c>
      <c r="D12" s="236">
        <v>27560.8929060837</v>
      </c>
      <c r="E12" s="241">
        <v>84.518878935860727</v>
      </c>
      <c r="F12" s="241">
        <f>+C12/H12*100</f>
        <v>124.16405065143819</v>
      </c>
      <c r="G12" s="241">
        <v>122.92582944854075</v>
      </c>
      <c r="H12" s="3">
        <v>6644.38</v>
      </c>
    </row>
    <row r="13" spans="1:8" ht="21.75" customHeight="1">
      <c r="A13" s="182"/>
      <c r="B13" s="183" t="s">
        <v>42</v>
      </c>
      <c r="C13" s="236"/>
      <c r="D13" s="236"/>
      <c r="E13" s="241"/>
      <c r="F13" s="241"/>
      <c r="G13" s="241"/>
    </row>
    <row r="14" spans="1:8" ht="21.75" customHeight="1">
      <c r="A14" s="182"/>
      <c r="B14" s="183" t="s">
        <v>43</v>
      </c>
      <c r="C14" s="238"/>
      <c r="D14" s="239"/>
      <c r="E14" s="242"/>
      <c r="F14" s="242"/>
      <c r="G14" s="242"/>
    </row>
    <row r="15" spans="1:8" ht="21.75" customHeight="1">
      <c r="A15" s="182"/>
      <c r="B15" s="183" t="s">
        <v>176</v>
      </c>
      <c r="C15" s="236"/>
      <c r="D15" s="236"/>
      <c r="E15" s="241"/>
      <c r="F15" s="241"/>
      <c r="G15" s="241"/>
    </row>
    <row r="16" spans="1:8" ht="21.75" customHeight="1">
      <c r="A16" s="315" t="s">
        <v>177</v>
      </c>
      <c r="B16" s="315"/>
      <c r="C16" s="239"/>
      <c r="D16" s="239"/>
      <c r="E16" s="242"/>
      <c r="F16" s="242"/>
      <c r="G16" s="242"/>
    </row>
    <row r="17" spans="1:8" s="4" customFormat="1" ht="21.75" customHeight="1">
      <c r="A17" s="177" t="s">
        <v>178</v>
      </c>
      <c r="B17" s="235"/>
      <c r="C17" s="238">
        <f>+C18</f>
        <v>145.76409650571122</v>
      </c>
      <c r="D17" s="238">
        <f>+D18</f>
        <v>429.65121853553632</v>
      </c>
      <c r="E17" s="243">
        <f>+E18</f>
        <v>109.30357095822096</v>
      </c>
      <c r="F17" s="243">
        <f>+F18</f>
        <v>110.59491388900699</v>
      </c>
      <c r="G17" s="243">
        <f>+G18</f>
        <v>102.65966227074843</v>
      </c>
    </row>
    <row r="18" spans="1:8" ht="21.75" customHeight="1">
      <c r="A18" s="182"/>
      <c r="B18" s="183" t="s">
        <v>41</v>
      </c>
      <c r="C18" s="236">
        <v>145.76409650571122</v>
      </c>
      <c r="D18" s="236">
        <v>429.65121853553632</v>
      </c>
      <c r="E18" s="241">
        <v>109.30357095822096</v>
      </c>
      <c r="F18" s="241">
        <f>+C18/H18*100</f>
        <v>110.59491388900699</v>
      </c>
      <c r="G18" s="241">
        <v>102.65966227074843</v>
      </c>
      <c r="H18" s="3">
        <v>131.80000000000001</v>
      </c>
    </row>
    <row r="19" spans="1:8" ht="21.75" customHeight="1">
      <c r="A19" s="182"/>
      <c r="B19" s="183" t="s">
        <v>42</v>
      </c>
      <c r="C19" s="236"/>
      <c r="D19" s="236"/>
      <c r="E19" s="241"/>
      <c r="F19" s="241"/>
      <c r="G19" s="241"/>
    </row>
    <row r="20" spans="1:8" ht="21.75" customHeight="1">
      <c r="A20" s="182"/>
      <c r="B20" s="183" t="s">
        <v>43</v>
      </c>
      <c r="C20" s="236"/>
      <c r="D20" s="236"/>
      <c r="E20" s="241"/>
      <c r="F20" s="241"/>
      <c r="G20" s="179"/>
    </row>
    <row r="21" spans="1:8" ht="21.75" customHeight="1">
      <c r="A21" s="182"/>
      <c r="B21" s="183" t="s">
        <v>176</v>
      </c>
      <c r="C21" s="236"/>
      <c r="D21" s="236"/>
      <c r="E21" s="241"/>
      <c r="F21" s="241"/>
      <c r="G21" s="179"/>
    </row>
    <row r="22" spans="1:8" s="4" customFormat="1" ht="21.75" customHeight="1">
      <c r="A22" s="177" t="s">
        <v>196</v>
      </c>
      <c r="B22" s="235"/>
      <c r="C22" s="239">
        <f>+C23</f>
        <v>5522.5444990070046</v>
      </c>
      <c r="D22" s="239">
        <f>+D23</f>
        <v>16433.367646599134</v>
      </c>
      <c r="E22" s="242">
        <f>+E23</f>
        <v>108.19410914148177</v>
      </c>
      <c r="F22" s="242">
        <f>+F23</f>
        <v>134.77970496373374</v>
      </c>
      <c r="G22" s="242">
        <f>+G23</f>
        <v>127.17818746386176</v>
      </c>
    </row>
    <row r="23" spans="1:8" ht="21.75" customHeight="1">
      <c r="A23" s="182"/>
      <c r="B23" s="183" t="s">
        <v>41</v>
      </c>
      <c r="C23" s="236">
        <v>5522.5444990070046</v>
      </c>
      <c r="D23" s="236">
        <v>16433.367646599134</v>
      </c>
      <c r="E23" s="241">
        <v>108.19410914148177</v>
      </c>
      <c r="F23" s="241">
        <f>+C23/H23*100</f>
        <v>134.77970496373374</v>
      </c>
      <c r="G23" s="241">
        <v>127.17818746386176</v>
      </c>
      <c r="H23" s="3">
        <v>4097.46</v>
      </c>
    </row>
    <row r="24" spans="1:8" ht="21.75" customHeight="1">
      <c r="A24" s="182"/>
      <c r="B24" s="183" t="s">
        <v>42</v>
      </c>
      <c r="C24" s="239"/>
      <c r="D24" s="238"/>
      <c r="E24" s="243"/>
      <c r="F24" s="243"/>
      <c r="G24" s="243"/>
    </row>
    <row r="25" spans="1:8" ht="21.75" customHeight="1">
      <c r="A25" s="182"/>
      <c r="B25" s="183" t="s">
        <v>43</v>
      </c>
      <c r="C25" s="180"/>
      <c r="D25" s="180"/>
      <c r="E25" s="180"/>
      <c r="F25" s="180"/>
      <c r="G25" s="180"/>
    </row>
    <row r="26" spans="1:8" ht="21.75" customHeight="1">
      <c r="A26" s="184"/>
      <c r="B26" s="185" t="s">
        <v>176</v>
      </c>
      <c r="C26" s="181"/>
      <c r="D26" s="181"/>
      <c r="E26" s="181"/>
      <c r="F26" s="181"/>
      <c r="G26" s="181"/>
    </row>
  </sheetData>
  <mergeCells count="4">
    <mergeCell ref="A2:B2"/>
    <mergeCell ref="A5:B5"/>
    <mergeCell ref="A16:B16"/>
    <mergeCell ref="A4:B4"/>
  </mergeCells>
  <pageMargins left="1.07" right="0.28000000000000003" top="0.48" bottom="0.62992125984252001" header="0.31496062992126" footer="0.196850393700787"/>
  <pageSetup paperSize="9" firstPageNumber="1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D29"/>
  <sheetViews>
    <sheetView workbookViewId="0">
      <selection activeCell="B5" sqref="B5"/>
    </sheetView>
  </sheetViews>
  <sheetFormatPr defaultColWidth="9.140625" defaultRowHeight="16.5" customHeight="1"/>
  <cols>
    <col min="1" max="1" width="4.140625" style="8" customWidth="1"/>
    <col min="2" max="2" width="35" style="8" customWidth="1"/>
    <col min="3" max="3" width="12" style="8" customWidth="1"/>
    <col min="4" max="4" width="31.28515625" style="8" customWidth="1"/>
    <col min="5" max="16384" width="9.140625" style="8"/>
  </cols>
  <sheetData>
    <row r="1" spans="1:4" ht="24" customHeight="1">
      <c r="A1" s="186" t="s">
        <v>245</v>
      </c>
      <c r="B1" s="186"/>
      <c r="C1" s="186"/>
      <c r="D1" s="186"/>
    </row>
    <row r="2" spans="1:4" ht="18.75" customHeight="1">
      <c r="A2" s="186"/>
      <c r="B2" s="186"/>
      <c r="C2" s="186"/>
      <c r="D2" s="186"/>
    </row>
    <row r="3" spans="1:4" ht="18.75" customHeight="1">
      <c r="A3" s="187"/>
      <c r="B3" s="188"/>
      <c r="C3" s="188"/>
      <c r="D3" s="188"/>
    </row>
    <row r="4" spans="1:4" ht="39" customHeight="1">
      <c r="A4" s="317"/>
      <c r="B4" s="317"/>
      <c r="C4" s="189" t="s">
        <v>189</v>
      </c>
      <c r="D4" s="189" t="s">
        <v>151</v>
      </c>
    </row>
    <row r="5" spans="1:4" ht="23.25" customHeight="1">
      <c r="A5" s="190" t="s">
        <v>38</v>
      </c>
      <c r="B5" s="191"/>
      <c r="C5" s="191"/>
      <c r="D5" s="191"/>
    </row>
    <row r="6" spans="1:4" ht="23.25" customHeight="1">
      <c r="A6" s="194"/>
      <c r="B6" s="197" t="s">
        <v>181</v>
      </c>
      <c r="C6" s="192" t="s">
        <v>182</v>
      </c>
      <c r="D6" s="274">
        <f>+D7+D8+D9</f>
        <v>19</v>
      </c>
    </row>
    <row r="7" spans="1:4" ht="23.25" customHeight="1">
      <c r="A7" s="194"/>
      <c r="B7" s="198" t="s">
        <v>41</v>
      </c>
      <c r="C7" s="192" t="s">
        <v>183</v>
      </c>
      <c r="D7" s="274">
        <v>19</v>
      </c>
    </row>
    <row r="8" spans="1:4" ht="23.25" customHeight="1">
      <c r="A8" s="194"/>
      <c r="B8" s="198" t="s">
        <v>42</v>
      </c>
      <c r="C8" s="192" t="s">
        <v>183</v>
      </c>
      <c r="D8" s="274"/>
    </row>
    <row r="9" spans="1:4" ht="23.25" customHeight="1">
      <c r="A9" s="194"/>
      <c r="B9" s="198" t="s">
        <v>43</v>
      </c>
      <c r="C9" s="192" t="s">
        <v>183</v>
      </c>
      <c r="D9" s="274"/>
    </row>
    <row r="10" spans="1:4" ht="23.25" customHeight="1">
      <c r="A10" s="194"/>
      <c r="B10" s="197" t="s">
        <v>184</v>
      </c>
      <c r="C10" s="192" t="s">
        <v>185</v>
      </c>
      <c r="D10" s="274">
        <f>+D11+D12+D13</f>
        <v>9</v>
      </c>
    </row>
    <row r="11" spans="1:4" ht="23.25" customHeight="1">
      <c r="A11" s="194"/>
      <c r="B11" s="198" t="s">
        <v>41</v>
      </c>
      <c r="C11" s="192" t="s">
        <v>183</v>
      </c>
      <c r="D11" s="274">
        <v>9</v>
      </c>
    </row>
    <row r="12" spans="1:4" ht="23.25" customHeight="1">
      <c r="A12" s="194"/>
      <c r="B12" s="198" t="s">
        <v>42</v>
      </c>
      <c r="C12" s="192" t="s">
        <v>183</v>
      </c>
      <c r="D12" s="274"/>
    </row>
    <row r="13" spans="1:4" ht="23.25" customHeight="1">
      <c r="A13" s="194"/>
      <c r="B13" s="198" t="s">
        <v>43</v>
      </c>
      <c r="C13" s="192" t="s">
        <v>183</v>
      </c>
      <c r="D13" s="274"/>
    </row>
    <row r="14" spans="1:4" ht="23.25" customHeight="1">
      <c r="A14" s="194"/>
      <c r="B14" s="197" t="s">
        <v>186</v>
      </c>
      <c r="C14" s="192" t="s">
        <v>185</v>
      </c>
      <c r="D14" s="274">
        <f>+D15+D16+D17</f>
        <v>19</v>
      </c>
    </row>
    <row r="15" spans="1:4" ht="23.25" customHeight="1">
      <c r="A15" s="194"/>
      <c r="B15" s="198" t="s">
        <v>41</v>
      </c>
      <c r="C15" s="192" t="s">
        <v>183</v>
      </c>
      <c r="D15" s="274">
        <v>19</v>
      </c>
    </row>
    <row r="16" spans="1:4" ht="23.25" customHeight="1">
      <c r="A16" s="194"/>
      <c r="B16" s="198" t="s">
        <v>42</v>
      </c>
      <c r="C16" s="192" t="s">
        <v>183</v>
      </c>
      <c r="D16" s="274"/>
    </row>
    <row r="17" spans="1:4" ht="23.25" customHeight="1">
      <c r="A17" s="194"/>
      <c r="B17" s="198" t="s">
        <v>43</v>
      </c>
      <c r="C17" s="192" t="s">
        <v>183</v>
      </c>
      <c r="D17" s="274"/>
    </row>
    <row r="18" spans="1:4" ht="23.25" customHeight="1">
      <c r="A18" s="195" t="s">
        <v>39</v>
      </c>
      <c r="B18" s="199"/>
      <c r="C18" s="192"/>
      <c r="D18" s="274"/>
    </row>
    <row r="19" spans="1:4" ht="23.25" customHeight="1">
      <c r="A19" s="194"/>
      <c r="B19" s="197" t="s">
        <v>187</v>
      </c>
      <c r="C19" s="192" t="s">
        <v>182</v>
      </c>
      <c r="D19" s="274">
        <v>4</v>
      </c>
    </row>
    <row r="20" spans="1:4" ht="23.25" customHeight="1">
      <c r="A20" s="194"/>
      <c r="B20" s="197" t="s">
        <v>184</v>
      </c>
      <c r="C20" s="192" t="s">
        <v>185</v>
      </c>
      <c r="D20" s="274"/>
    </row>
    <row r="21" spans="1:4" ht="23.25" customHeight="1">
      <c r="A21" s="194"/>
      <c r="B21" s="197" t="s">
        <v>186</v>
      </c>
      <c r="C21" s="192" t="s">
        <v>183</v>
      </c>
      <c r="D21" s="274"/>
    </row>
    <row r="22" spans="1:4" ht="23.25" customHeight="1">
      <c r="A22" s="196"/>
      <c r="B22" s="200" t="s">
        <v>188</v>
      </c>
      <c r="C22" s="193" t="s">
        <v>104</v>
      </c>
      <c r="D22" s="275">
        <v>215</v>
      </c>
    </row>
    <row r="23" spans="1:4" ht="16.5" customHeight="1">
      <c r="A23" s="188"/>
      <c r="B23" s="188"/>
      <c r="C23" s="188"/>
      <c r="D23" s="188"/>
    </row>
    <row r="24" spans="1:4" ht="16.5" customHeight="1">
      <c r="A24" s="188"/>
      <c r="B24" s="188"/>
      <c r="C24" s="188"/>
      <c r="D24" s="188"/>
    </row>
    <row r="25" spans="1:4" ht="16.5" customHeight="1">
      <c r="A25" s="188"/>
      <c r="B25" s="188"/>
      <c r="C25" s="188"/>
      <c r="D25" s="188"/>
    </row>
    <row r="26" spans="1:4" ht="16.5" customHeight="1">
      <c r="A26" s="188"/>
      <c r="B26" s="188"/>
      <c r="C26" s="188"/>
      <c r="D26" s="188"/>
    </row>
    <row r="27" spans="1:4" ht="16.5" customHeight="1">
      <c r="A27" s="188"/>
      <c r="B27" s="188"/>
      <c r="C27" s="188"/>
      <c r="D27" s="188"/>
    </row>
    <row r="28" spans="1:4" ht="16.5" customHeight="1">
      <c r="A28" s="188"/>
      <c r="B28" s="188"/>
      <c r="C28" s="188"/>
      <c r="D28" s="188"/>
    </row>
    <row r="29" spans="1:4" ht="16.5" customHeight="1">
      <c r="A29" s="188"/>
      <c r="B29" s="188"/>
      <c r="C29" s="188"/>
      <c r="D29" s="188"/>
    </row>
  </sheetData>
  <mergeCells count="1">
    <mergeCell ref="A4:B4"/>
  </mergeCells>
  <pageMargins left="1.0900000000000001"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F24"/>
  <sheetViews>
    <sheetView workbookViewId="0">
      <selection activeCell="F5" sqref="F5"/>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6384" width="9.140625" style="3"/>
  </cols>
  <sheetData>
    <row r="1" spans="1:6" ht="24" customHeight="1">
      <c r="A1" s="4" t="s">
        <v>191</v>
      </c>
      <c r="B1" s="4"/>
      <c r="C1" s="4"/>
    </row>
    <row r="2" spans="1:6" ht="19.5" customHeight="1">
      <c r="A2" s="3" t="s">
        <v>205</v>
      </c>
    </row>
    <row r="3" spans="1:6" ht="27" customHeight="1">
      <c r="A3" s="6"/>
      <c r="B3" s="6"/>
      <c r="C3" s="6"/>
      <c r="D3" s="6"/>
      <c r="E3" s="6"/>
      <c r="F3" s="64" t="s">
        <v>4</v>
      </c>
    </row>
    <row r="4" spans="1:6" ht="81.75" customHeight="1">
      <c r="A4" s="63"/>
      <c r="B4" s="65" t="s">
        <v>93</v>
      </c>
      <c r="C4" s="66" t="s">
        <v>190</v>
      </c>
      <c r="D4" s="262" t="s">
        <v>227</v>
      </c>
      <c r="E4" s="67" t="s">
        <v>228</v>
      </c>
      <c r="F4" s="260" t="s">
        <v>206</v>
      </c>
    </row>
    <row r="5" spans="1:6" ht="20.100000000000001" customHeight="1">
      <c r="A5" s="57" t="s">
        <v>27</v>
      </c>
      <c r="B5" s="38"/>
      <c r="C5" s="68">
        <v>115.85</v>
      </c>
      <c r="D5" s="68">
        <v>96.17</v>
      </c>
      <c r="E5" s="68">
        <v>87.86</v>
      </c>
      <c r="F5" s="68">
        <v>104.4</v>
      </c>
    </row>
    <row r="6" spans="1:6" s="4" customFormat="1" ht="19.5" customHeight="1">
      <c r="A6" s="58" t="s">
        <v>23</v>
      </c>
      <c r="B6" s="56" t="s">
        <v>59</v>
      </c>
      <c r="C6" s="69">
        <v>92.86</v>
      </c>
      <c r="D6" s="69">
        <v>102.81</v>
      </c>
      <c r="E6" s="69">
        <v>87.61</v>
      </c>
      <c r="F6" s="69">
        <v>92.93</v>
      </c>
    </row>
    <row r="7" spans="1:6" ht="19.5" customHeight="1">
      <c r="A7" s="62" t="s">
        <v>60</v>
      </c>
      <c r="B7" s="134" t="s">
        <v>61</v>
      </c>
      <c r="C7" s="61">
        <v>92.86</v>
      </c>
      <c r="D7" s="61">
        <v>102.81</v>
      </c>
      <c r="E7" s="61">
        <v>87.61</v>
      </c>
      <c r="F7" s="61">
        <v>92.93</v>
      </c>
    </row>
    <row r="8" spans="1:6" s="4" customFormat="1" ht="19.5" customHeight="1">
      <c r="A8" s="59" t="s">
        <v>62</v>
      </c>
      <c r="B8" s="55" t="s">
        <v>63</v>
      </c>
      <c r="C8" s="69">
        <v>98.33</v>
      </c>
      <c r="D8" s="69">
        <v>101.98</v>
      </c>
      <c r="E8" s="69">
        <v>98.97</v>
      </c>
      <c r="F8" s="69">
        <v>99.56</v>
      </c>
    </row>
    <row r="9" spans="1:6" ht="19.5" customHeight="1">
      <c r="A9" s="62" t="s">
        <v>64</v>
      </c>
      <c r="B9" s="134" t="s">
        <v>65</v>
      </c>
      <c r="C9" s="61">
        <v>100.1</v>
      </c>
      <c r="D9" s="61">
        <v>109.62</v>
      </c>
      <c r="E9" s="61">
        <v>99.99</v>
      </c>
      <c r="F9" s="61">
        <v>101.08</v>
      </c>
    </row>
    <row r="10" spans="1:6" ht="19.5" customHeight="1">
      <c r="A10" s="62" t="s">
        <v>66</v>
      </c>
      <c r="B10" s="134" t="s">
        <v>67</v>
      </c>
      <c r="C10" s="61">
        <v>90.17</v>
      </c>
      <c r="D10" s="61">
        <v>96.97</v>
      </c>
      <c r="E10" s="61">
        <v>86.97</v>
      </c>
      <c r="F10" s="61">
        <v>93.64</v>
      </c>
    </row>
    <row r="11" spans="1:6" ht="19.5" customHeight="1">
      <c r="A11" s="62" t="s">
        <v>68</v>
      </c>
      <c r="B11" s="134" t="s">
        <v>69</v>
      </c>
      <c r="C11" s="61">
        <v>51.38</v>
      </c>
      <c r="D11" s="61">
        <v>108.49</v>
      </c>
      <c r="E11" s="61">
        <v>59.6</v>
      </c>
      <c r="F11" s="61">
        <v>54.55</v>
      </c>
    </row>
    <row r="12" spans="1:6" ht="19.5" customHeight="1">
      <c r="A12" s="62" t="s">
        <v>70</v>
      </c>
      <c r="B12" s="134" t="s">
        <v>71</v>
      </c>
      <c r="C12" s="61">
        <v>101.46</v>
      </c>
      <c r="D12" s="61">
        <v>99.24</v>
      </c>
      <c r="E12" s="61">
        <v>100.24</v>
      </c>
      <c r="F12" s="61">
        <v>100.8</v>
      </c>
    </row>
    <row r="13" spans="1:6" ht="41.25" customHeight="1">
      <c r="A13" s="62" t="s">
        <v>72</v>
      </c>
      <c r="B13" s="134" t="s">
        <v>73</v>
      </c>
      <c r="C13" s="61">
        <v>39.69</v>
      </c>
      <c r="D13" s="61">
        <v>96.96</v>
      </c>
      <c r="E13" s="61">
        <v>91.08</v>
      </c>
      <c r="F13" s="61">
        <v>72.260000000000005</v>
      </c>
    </row>
    <row r="14" spans="1:6" ht="19.5" customHeight="1">
      <c r="A14" s="62" t="s">
        <v>74</v>
      </c>
      <c r="B14" s="134" t="s">
        <v>75</v>
      </c>
      <c r="C14" s="61">
        <v>0</v>
      </c>
      <c r="D14" s="61">
        <v>0</v>
      </c>
      <c r="E14" s="61">
        <v>0</v>
      </c>
      <c r="F14" s="61">
        <v>22.53</v>
      </c>
    </row>
    <row r="15" spans="1:6" ht="19.5" customHeight="1">
      <c r="A15" s="62" t="s">
        <v>76</v>
      </c>
      <c r="B15" s="134" t="s">
        <v>77</v>
      </c>
      <c r="C15" s="61">
        <v>35.56</v>
      </c>
      <c r="D15" s="61">
        <v>103.64</v>
      </c>
      <c r="E15" s="61">
        <v>108.42</v>
      </c>
      <c r="F15" s="61">
        <v>72.56</v>
      </c>
    </row>
    <row r="16" spans="1:6" ht="27.75" customHeight="1">
      <c r="A16" s="62" t="s">
        <v>78</v>
      </c>
      <c r="B16" s="134" t="s">
        <v>79</v>
      </c>
      <c r="C16" s="61">
        <v>102.61</v>
      </c>
      <c r="D16" s="61">
        <v>103.07</v>
      </c>
      <c r="E16" s="61">
        <v>98.93</v>
      </c>
      <c r="F16" s="61">
        <v>101.24</v>
      </c>
    </row>
    <row r="17" spans="1:6" ht="29.25" customHeight="1">
      <c r="A17" s="62" t="s">
        <v>80</v>
      </c>
      <c r="B17" s="134" t="s">
        <v>81</v>
      </c>
      <c r="C17" s="61">
        <v>96.04</v>
      </c>
      <c r="D17" s="61">
        <v>100.44</v>
      </c>
      <c r="E17" s="61">
        <v>98.33</v>
      </c>
      <c r="F17" s="61">
        <v>97.61</v>
      </c>
    </row>
    <row r="18" spans="1:6" ht="19.5" customHeight="1">
      <c r="A18" s="62" t="s">
        <v>82</v>
      </c>
      <c r="B18" s="134" t="s">
        <v>83</v>
      </c>
      <c r="C18" s="61">
        <v>98.84</v>
      </c>
      <c r="D18" s="61">
        <v>100.04</v>
      </c>
      <c r="E18" s="61">
        <v>98.76</v>
      </c>
      <c r="F18" s="61">
        <v>98.82</v>
      </c>
    </row>
    <row r="19" spans="1:6" s="4" customFormat="1" ht="27.75" customHeight="1">
      <c r="A19" s="59" t="s">
        <v>84</v>
      </c>
      <c r="B19" s="55" t="s">
        <v>85</v>
      </c>
      <c r="C19" s="69">
        <v>116.69</v>
      </c>
      <c r="D19" s="69">
        <v>94.68</v>
      </c>
      <c r="E19" s="69">
        <v>87.44</v>
      </c>
      <c r="F19" s="69">
        <v>104.7</v>
      </c>
    </row>
    <row r="20" spans="1:6" ht="29.25" customHeight="1">
      <c r="A20" s="62" t="s">
        <v>84</v>
      </c>
      <c r="B20" s="134" t="s">
        <v>86</v>
      </c>
      <c r="C20" s="61">
        <v>116.69</v>
      </c>
      <c r="D20" s="61">
        <v>94.68</v>
      </c>
      <c r="E20" s="61">
        <v>87.44</v>
      </c>
      <c r="F20" s="61">
        <v>104.7</v>
      </c>
    </row>
    <row r="21" spans="1:6" ht="29.25" customHeight="1">
      <c r="A21" s="59" t="s">
        <v>87</v>
      </c>
      <c r="B21" s="55" t="s">
        <v>88</v>
      </c>
      <c r="C21" s="69">
        <v>98.88</v>
      </c>
      <c r="D21" s="69">
        <v>100.28</v>
      </c>
      <c r="E21" s="69">
        <v>99.7</v>
      </c>
      <c r="F21" s="69">
        <v>99.59</v>
      </c>
    </row>
    <row r="22" spans="1:6" ht="19.5" customHeight="1">
      <c r="A22" s="62" t="s">
        <v>89</v>
      </c>
      <c r="B22" s="134" t="s">
        <v>90</v>
      </c>
      <c r="C22" s="61">
        <v>104.65</v>
      </c>
      <c r="D22" s="61">
        <v>100.28</v>
      </c>
      <c r="E22" s="61">
        <v>106.18</v>
      </c>
      <c r="F22" s="61">
        <v>105.93</v>
      </c>
    </row>
    <row r="23" spans="1:6" ht="30" customHeight="1">
      <c r="A23" s="62" t="s">
        <v>91</v>
      </c>
      <c r="B23" s="134" t="s">
        <v>92</v>
      </c>
      <c r="C23" s="61">
        <v>94.85</v>
      </c>
      <c r="D23" s="61">
        <v>100.28</v>
      </c>
      <c r="E23" s="61">
        <v>95.23</v>
      </c>
      <c r="F23" s="61">
        <v>95.17</v>
      </c>
    </row>
    <row r="24" spans="1:6" ht="6.75" customHeight="1">
      <c r="A24" s="36"/>
      <c r="B24" s="37"/>
      <c r="C24" s="37"/>
      <c r="D24" s="34"/>
      <c r="E24" s="34"/>
      <c r="F24" s="34"/>
    </row>
  </sheetData>
  <phoneticPr fontId="3"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4"/>
  <sheetViews>
    <sheetView workbookViewId="0">
      <selection activeCell="A4" sqref="A4:A5"/>
    </sheetView>
  </sheetViews>
  <sheetFormatPr defaultColWidth="9.140625" defaultRowHeight="15.75"/>
  <cols>
    <col min="1" max="1" width="29.85546875" style="3" customWidth="1"/>
    <col min="2" max="2" width="8.7109375" style="70"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c r="A1" s="4" t="s">
        <v>207</v>
      </c>
    </row>
    <row r="2" spans="1:7" ht="19.5" customHeight="1">
      <c r="A2" s="3" t="s">
        <v>205</v>
      </c>
    </row>
    <row r="3" spans="1:7" ht="21" customHeight="1">
      <c r="A3" s="6"/>
      <c r="B3" s="71"/>
      <c r="C3" s="6"/>
      <c r="D3" s="6"/>
      <c r="E3" s="6"/>
      <c r="F3" s="6"/>
      <c r="G3" s="6"/>
    </row>
    <row r="4" spans="1:7" s="4" customFormat="1" ht="30.75" customHeight="1">
      <c r="A4" s="281"/>
      <c r="B4" s="280" t="s">
        <v>28</v>
      </c>
      <c r="C4" s="280" t="s">
        <v>229</v>
      </c>
      <c r="D4" s="280" t="s">
        <v>230</v>
      </c>
      <c r="E4" s="280" t="s">
        <v>208</v>
      </c>
      <c r="F4" s="280" t="s">
        <v>144</v>
      </c>
      <c r="G4" s="280"/>
    </row>
    <row r="5" spans="1:7" s="4" customFormat="1" ht="55.5" customHeight="1">
      <c r="A5" s="281"/>
      <c r="B5" s="280"/>
      <c r="C5" s="280"/>
      <c r="D5" s="280"/>
      <c r="E5" s="280"/>
      <c r="F5" s="262" t="s">
        <v>230</v>
      </c>
      <c r="G5" s="260" t="s">
        <v>209</v>
      </c>
    </row>
    <row r="6" spans="1:7" ht="20.100000000000001" customHeight="1">
      <c r="A6" s="201" t="s">
        <v>94</v>
      </c>
      <c r="B6" s="202" t="s">
        <v>118</v>
      </c>
      <c r="C6" s="203">
        <v>54544.24</v>
      </c>
      <c r="D6" s="203">
        <v>56092.42</v>
      </c>
      <c r="E6" s="203">
        <v>177002.74</v>
      </c>
      <c r="F6" s="203">
        <v>87.53</v>
      </c>
      <c r="G6" s="203">
        <v>92.91</v>
      </c>
    </row>
    <row r="7" spans="1:7" ht="30" customHeight="1">
      <c r="A7" s="74" t="s">
        <v>95</v>
      </c>
      <c r="B7" s="72" t="s">
        <v>96</v>
      </c>
      <c r="C7" s="75">
        <v>0</v>
      </c>
      <c r="D7" s="75">
        <v>548.65</v>
      </c>
      <c r="E7" s="75">
        <v>548.65</v>
      </c>
      <c r="F7" s="75">
        <v>101.88</v>
      </c>
      <c r="G7" s="75">
        <v>101.88</v>
      </c>
    </row>
    <row r="8" spans="1:7" ht="20.100000000000001" customHeight="1">
      <c r="A8" s="60" t="s">
        <v>97</v>
      </c>
      <c r="B8" s="72" t="s">
        <v>98</v>
      </c>
      <c r="C8" s="75">
        <v>72.09</v>
      </c>
      <c r="D8" s="75">
        <v>75.88</v>
      </c>
      <c r="E8" s="75">
        <v>223.85</v>
      </c>
      <c r="F8" s="75">
        <v>93.75</v>
      </c>
      <c r="G8" s="75">
        <v>96.2</v>
      </c>
    </row>
    <row r="9" spans="1:7" ht="20.100000000000001" customHeight="1">
      <c r="A9" s="60" t="s">
        <v>99</v>
      </c>
      <c r="B9" s="72" t="s">
        <v>121</v>
      </c>
      <c r="C9" s="75">
        <v>1.1000000000000001</v>
      </c>
      <c r="D9" s="75">
        <v>1</v>
      </c>
      <c r="E9" s="75">
        <v>3.3</v>
      </c>
      <c r="F9" s="75">
        <v>50</v>
      </c>
      <c r="G9" s="75">
        <v>55</v>
      </c>
    </row>
    <row r="10" spans="1:7" ht="79.5" customHeight="1">
      <c r="A10" s="74" t="s">
        <v>100</v>
      </c>
      <c r="B10" s="76" t="s">
        <v>101</v>
      </c>
      <c r="C10" s="77">
        <v>0.09</v>
      </c>
      <c r="D10" s="77">
        <v>0.12</v>
      </c>
      <c r="E10" s="77">
        <v>0.3</v>
      </c>
      <c r="F10" s="77">
        <v>66.67</v>
      </c>
      <c r="G10" s="77">
        <v>50</v>
      </c>
    </row>
    <row r="11" spans="1:7" ht="20.100000000000001" customHeight="1">
      <c r="A11" s="60" t="s">
        <v>102</v>
      </c>
      <c r="B11" s="72" t="s">
        <v>101</v>
      </c>
      <c r="C11" s="75">
        <v>73.349999999999994</v>
      </c>
      <c r="D11" s="75">
        <v>75.45</v>
      </c>
      <c r="E11" s="75">
        <v>790.08</v>
      </c>
      <c r="F11" s="75">
        <v>97.3</v>
      </c>
      <c r="G11" s="75">
        <v>58.68</v>
      </c>
    </row>
    <row r="12" spans="1:7" ht="27.75" customHeight="1">
      <c r="A12" s="74" t="s">
        <v>103</v>
      </c>
      <c r="B12" s="72" t="s">
        <v>104</v>
      </c>
      <c r="C12" s="75">
        <v>0</v>
      </c>
      <c r="D12" s="75">
        <v>0</v>
      </c>
      <c r="E12" s="75">
        <v>4.07</v>
      </c>
      <c r="F12" s="75">
        <v>0</v>
      </c>
      <c r="G12" s="75">
        <v>22.53</v>
      </c>
    </row>
    <row r="13" spans="1:7" ht="27.75" customHeight="1">
      <c r="A13" s="74" t="s">
        <v>105</v>
      </c>
      <c r="B13" s="72" t="s">
        <v>96</v>
      </c>
      <c r="C13" s="75">
        <v>0</v>
      </c>
      <c r="D13" s="75">
        <v>0</v>
      </c>
      <c r="E13" s="75">
        <v>4.4000000000000004</v>
      </c>
      <c r="F13" s="75">
        <v>0</v>
      </c>
      <c r="G13" s="75">
        <v>48.35</v>
      </c>
    </row>
    <row r="14" spans="1:7" ht="27.75" customHeight="1">
      <c r="A14" s="74" t="s">
        <v>106</v>
      </c>
      <c r="B14" s="72" t="s">
        <v>104</v>
      </c>
      <c r="C14" s="75">
        <v>44.51</v>
      </c>
      <c r="D14" s="75">
        <v>46.12</v>
      </c>
      <c r="E14" s="75">
        <v>140.80000000000001</v>
      </c>
      <c r="F14" s="75">
        <v>108.42</v>
      </c>
      <c r="G14" s="75">
        <v>107.71</v>
      </c>
    </row>
    <row r="15" spans="1:7" ht="27.75" customHeight="1">
      <c r="A15" s="74" t="s">
        <v>107</v>
      </c>
      <c r="B15" s="72" t="s">
        <v>108</v>
      </c>
      <c r="C15" s="75">
        <v>1701.15</v>
      </c>
      <c r="D15" s="75">
        <v>1725.41</v>
      </c>
      <c r="E15" s="75">
        <v>5215.32</v>
      </c>
      <c r="F15" s="75">
        <v>96.17</v>
      </c>
      <c r="G15" s="75">
        <v>97.24</v>
      </c>
    </row>
    <row r="16" spans="1:7" ht="20.100000000000001" customHeight="1">
      <c r="A16" s="74" t="s">
        <v>109</v>
      </c>
      <c r="B16" s="72" t="s">
        <v>96</v>
      </c>
      <c r="C16" s="75">
        <v>745</v>
      </c>
      <c r="D16" s="75">
        <v>814</v>
      </c>
      <c r="E16" s="75">
        <v>2479</v>
      </c>
      <c r="F16" s="75">
        <v>103.83</v>
      </c>
      <c r="G16" s="75">
        <v>113.61</v>
      </c>
    </row>
    <row r="17" spans="1:7" ht="32.25" customHeight="1">
      <c r="A17" s="74" t="s">
        <v>110</v>
      </c>
      <c r="B17" s="72" t="s">
        <v>108</v>
      </c>
      <c r="C17" s="75">
        <v>20329.240000000002</v>
      </c>
      <c r="D17" s="75">
        <v>21374.75</v>
      </c>
      <c r="E17" s="75">
        <v>63427.24</v>
      </c>
      <c r="F17" s="75">
        <v>92.46</v>
      </c>
      <c r="G17" s="75">
        <v>95.29</v>
      </c>
    </row>
    <row r="18" spans="1:7" ht="45" customHeight="1">
      <c r="A18" s="74" t="s">
        <v>111</v>
      </c>
      <c r="B18" s="72" t="s">
        <v>96</v>
      </c>
      <c r="C18" s="75">
        <v>331</v>
      </c>
      <c r="D18" s="75">
        <v>338</v>
      </c>
      <c r="E18" s="75">
        <v>1007</v>
      </c>
      <c r="F18" s="75">
        <v>100.9</v>
      </c>
      <c r="G18" s="75">
        <v>100.9</v>
      </c>
    </row>
    <row r="19" spans="1:7" ht="20.100000000000001" customHeight="1">
      <c r="A19" s="74" t="s">
        <v>112</v>
      </c>
      <c r="B19" s="72" t="s">
        <v>119</v>
      </c>
      <c r="C19" s="75">
        <v>3966.57</v>
      </c>
      <c r="D19" s="75">
        <v>4003.95</v>
      </c>
      <c r="E19" s="75">
        <v>12327.14</v>
      </c>
      <c r="F19" s="75">
        <v>97.54</v>
      </c>
      <c r="G19" s="75">
        <v>95.45</v>
      </c>
    </row>
    <row r="20" spans="1:7" ht="20.100000000000001" customHeight="1">
      <c r="A20" s="74" t="s">
        <v>113</v>
      </c>
      <c r="B20" s="72" t="s">
        <v>114</v>
      </c>
      <c r="C20" s="75">
        <v>332.93</v>
      </c>
      <c r="D20" s="75">
        <v>315.13</v>
      </c>
      <c r="E20" s="75">
        <v>1007.36</v>
      </c>
      <c r="F20" s="75">
        <v>87.34</v>
      </c>
      <c r="G20" s="75">
        <v>104.69</v>
      </c>
    </row>
    <row r="21" spans="1:7" ht="20.100000000000001" customHeight="1">
      <c r="A21" s="74" t="s">
        <v>115</v>
      </c>
      <c r="B21" s="72" t="s">
        <v>114</v>
      </c>
      <c r="C21" s="75">
        <v>13.56</v>
      </c>
      <c r="D21" s="75">
        <v>13.76</v>
      </c>
      <c r="E21" s="75">
        <v>41.47</v>
      </c>
      <c r="F21" s="75">
        <v>117.41</v>
      </c>
      <c r="G21" s="75">
        <v>108.22</v>
      </c>
    </row>
    <row r="22" spans="1:7" ht="20.100000000000001" customHeight="1">
      <c r="A22" s="74" t="s">
        <v>116</v>
      </c>
      <c r="B22" s="72" t="s">
        <v>120</v>
      </c>
      <c r="C22" s="75">
        <v>360</v>
      </c>
      <c r="D22" s="75">
        <v>361</v>
      </c>
      <c r="E22" s="75">
        <v>1089</v>
      </c>
      <c r="F22" s="75">
        <v>106.18</v>
      </c>
      <c r="G22" s="75">
        <v>105.93</v>
      </c>
    </row>
    <row r="23" spans="1:7" ht="30" customHeight="1">
      <c r="A23" s="74" t="s">
        <v>117</v>
      </c>
      <c r="B23" s="72" t="s">
        <v>104</v>
      </c>
      <c r="C23" s="75">
        <v>2011.83</v>
      </c>
      <c r="D23" s="75">
        <v>2017.53</v>
      </c>
      <c r="E23" s="75">
        <v>6047.6</v>
      </c>
      <c r="F23" s="75">
        <v>95.23</v>
      </c>
      <c r="G23" s="75">
        <v>95.17</v>
      </c>
    </row>
    <row r="24" spans="1:7" ht="6.75" customHeight="1">
      <c r="A24" s="34"/>
      <c r="B24" s="73"/>
      <c r="C24" s="34"/>
      <c r="D24" s="34"/>
      <c r="E24" s="34"/>
      <c r="F24" s="34"/>
      <c r="G24" s="34"/>
    </row>
  </sheetData>
  <mergeCells count="6">
    <mergeCell ref="F4:G4"/>
    <mergeCell ref="A4:A5"/>
    <mergeCell ref="B4:B5"/>
    <mergeCell ref="C4:C5"/>
    <mergeCell ref="D4:D5"/>
    <mergeCell ref="E4:E5"/>
  </mergeCells>
  <phoneticPr fontId="3"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dimension ref="A1:F15"/>
  <sheetViews>
    <sheetView workbookViewId="0">
      <selection activeCell="H6" sqref="H6:I8"/>
    </sheetView>
  </sheetViews>
  <sheetFormatPr defaultRowHeight="15.75"/>
  <cols>
    <col min="1" max="1" width="3.140625" style="135" customWidth="1"/>
    <col min="2" max="2" width="37.28515625" style="135" customWidth="1"/>
    <col min="3" max="5" width="15.5703125" style="135" customWidth="1"/>
    <col min="6" max="6" width="14.140625" style="135" customWidth="1"/>
    <col min="7" max="16384" width="9.140625" style="135"/>
  </cols>
  <sheetData>
    <row r="1" spans="1:6">
      <c r="A1" s="204" t="s">
        <v>210</v>
      </c>
      <c r="B1" s="205"/>
      <c r="C1" s="205"/>
      <c r="D1" s="205"/>
      <c r="E1" s="205"/>
    </row>
    <row r="2" spans="1:6">
      <c r="A2" s="206"/>
      <c r="B2" s="206"/>
      <c r="C2" s="206"/>
      <c r="D2" s="206"/>
      <c r="E2" s="205"/>
    </row>
    <row r="3" spans="1:6">
      <c r="A3" s="205"/>
      <c r="B3" s="205"/>
      <c r="C3" s="205"/>
      <c r="D3" s="205"/>
      <c r="E3" s="207"/>
    </row>
    <row r="4" spans="1:6" ht="24.75" customHeight="1">
      <c r="A4" s="284"/>
      <c r="B4" s="284"/>
      <c r="C4" s="285" t="s">
        <v>211</v>
      </c>
      <c r="D4" s="285" t="s">
        <v>212</v>
      </c>
      <c r="E4" s="282" t="s">
        <v>213</v>
      </c>
      <c r="F4" s="282" t="s">
        <v>151</v>
      </c>
    </row>
    <row r="5" spans="1:6" ht="60.75" customHeight="1">
      <c r="A5" s="284"/>
      <c r="B5" s="284"/>
      <c r="C5" s="285"/>
      <c r="D5" s="285"/>
      <c r="E5" s="283"/>
      <c r="F5" s="283"/>
    </row>
    <row r="6" spans="1:6" ht="25.5" customHeight="1">
      <c r="A6" s="212" t="s">
        <v>1</v>
      </c>
      <c r="B6" s="213"/>
      <c r="C6" s="234">
        <f>+SUM(C7:C14)</f>
        <v>2075823</v>
      </c>
      <c r="D6" s="234">
        <f t="shared" ref="D6" si="0">+SUM(D7:D14)</f>
        <v>1111519</v>
      </c>
      <c r="E6" s="224">
        <f>+D6/F6*100</f>
        <v>93.542992853319689</v>
      </c>
      <c r="F6" s="221">
        <f>+SUM(F7:F14)</f>
        <v>1188244</v>
      </c>
    </row>
    <row r="7" spans="1:6" ht="25.5" customHeight="1">
      <c r="A7" s="214"/>
      <c r="B7" s="217" t="s">
        <v>152</v>
      </c>
      <c r="C7" s="222">
        <v>767446</v>
      </c>
      <c r="D7" s="222">
        <v>209579</v>
      </c>
      <c r="E7" s="225">
        <f>+D7/F7*100</f>
        <v>79.548698094587408</v>
      </c>
      <c r="F7" s="220">
        <v>263460</v>
      </c>
    </row>
    <row r="8" spans="1:6" ht="25.5" customHeight="1">
      <c r="A8" s="214"/>
      <c r="B8" s="216" t="s">
        <v>153</v>
      </c>
      <c r="C8" s="222">
        <v>97889</v>
      </c>
      <c r="D8" s="222"/>
      <c r="E8" s="225"/>
      <c r="F8" s="220">
        <v>38634</v>
      </c>
    </row>
    <row r="9" spans="1:6" ht="25.5" customHeight="1">
      <c r="A9" s="214"/>
      <c r="B9" s="217" t="s">
        <v>154</v>
      </c>
      <c r="C9" s="222"/>
      <c r="D9" s="222"/>
      <c r="E9" s="225"/>
      <c r="F9" s="220"/>
    </row>
    <row r="10" spans="1:6" ht="38.25" customHeight="1">
      <c r="A10" s="214"/>
      <c r="B10" s="217" t="s">
        <v>155</v>
      </c>
      <c r="C10" s="222"/>
      <c r="D10" s="222"/>
      <c r="E10" s="225"/>
      <c r="F10" s="220"/>
    </row>
    <row r="11" spans="1:6" ht="38.25" customHeight="1">
      <c r="A11" s="214"/>
      <c r="B11" s="218" t="s">
        <v>194</v>
      </c>
      <c r="C11" s="222">
        <v>39240</v>
      </c>
      <c r="D11" s="222">
        <v>26949</v>
      </c>
      <c r="E11" s="225">
        <f t="shared" ref="E11:E14" si="1">+D11/F11*100</f>
        <v>89.528587090129889</v>
      </c>
      <c r="F11" s="220">
        <v>30101</v>
      </c>
    </row>
    <row r="12" spans="1:6" ht="25.5" customHeight="1">
      <c r="A12" s="214"/>
      <c r="B12" s="217" t="s">
        <v>156</v>
      </c>
      <c r="C12" s="222">
        <v>954548</v>
      </c>
      <c r="D12" s="222">
        <v>678770</v>
      </c>
      <c r="E12" s="225">
        <f t="shared" si="1"/>
        <v>99.729947341200813</v>
      </c>
      <c r="F12" s="220">
        <v>680608</v>
      </c>
    </row>
    <row r="13" spans="1:6" ht="25.5" customHeight="1">
      <c r="A13" s="214"/>
      <c r="B13" s="217" t="s">
        <v>157</v>
      </c>
      <c r="C13" s="222"/>
      <c r="D13" s="222"/>
      <c r="E13" s="225"/>
      <c r="F13" s="220"/>
    </row>
    <row r="14" spans="1:6" ht="25.5" customHeight="1">
      <c r="A14" s="215"/>
      <c r="B14" s="219" t="s">
        <v>158</v>
      </c>
      <c r="C14" s="223">
        <v>216700</v>
      </c>
      <c r="D14" s="223">
        <v>196221</v>
      </c>
      <c r="E14" s="226">
        <f t="shared" si="1"/>
        <v>111.84443773120307</v>
      </c>
      <c r="F14" s="220">
        <v>175441</v>
      </c>
    </row>
    <row r="15" spans="1:6">
      <c r="A15" s="208"/>
      <c r="B15" s="209"/>
      <c r="C15" s="210"/>
      <c r="D15" s="210"/>
      <c r="E15" s="211"/>
    </row>
  </sheetData>
  <mergeCells count="5">
    <mergeCell ref="F4:F5"/>
    <mergeCell ref="A4:B5"/>
    <mergeCell ref="C4:C5"/>
    <mergeCell ref="D4:D5"/>
    <mergeCell ref="E4:E5"/>
  </mergeCells>
  <pageMargins left="0.88" right="0.37" top="0.67"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sheetPr>
    <tabColor rgb="FFFFFF00"/>
  </sheetPr>
  <dimension ref="A1:K32"/>
  <sheetViews>
    <sheetView workbookViewId="0">
      <selection activeCell="F17" sqref="F17"/>
    </sheetView>
  </sheetViews>
  <sheetFormatPr defaultColWidth="9.140625" defaultRowHeight="15.75"/>
  <cols>
    <col min="1" max="1" width="3.42578125" style="3" customWidth="1"/>
    <col min="2" max="2" width="32" style="3" customWidth="1"/>
    <col min="3" max="5" width="11.140625" style="3" customWidth="1"/>
    <col min="6" max="6" width="11.85546875" style="3" customWidth="1"/>
    <col min="7" max="7" width="11" style="3" customWidth="1"/>
    <col min="8" max="8" width="11.7109375" style="3" customWidth="1"/>
    <col min="9" max="9" width="13.5703125" style="3" customWidth="1"/>
    <col min="10" max="16384" width="9.140625" style="3"/>
  </cols>
  <sheetData>
    <row r="1" spans="1:11" ht="24" customHeight="1">
      <c r="A1" s="9" t="s">
        <v>214</v>
      </c>
    </row>
    <row r="2" spans="1:11" ht="20.100000000000001" customHeight="1">
      <c r="A2" s="286" t="s">
        <v>205</v>
      </c>
      <c r="B2" s="286"/>
      <c r="C2" s="10"/>
      <c r="D2" s="10"/>
      <c r="E2" s="10"/>
      <c r="F2" s="10"/>
    </row>
    <row r="3" spans="1:11" ht="15.75" customHeight="1">
      <c r="A3" s="231"/>
      <c r="B3" s="231"/>
      <c r="C3" s="10"/>
      <c r="D3" s="10"/>
      <c r="E3" s="10"/>
      <c r="F3" s="10"/>
    </row>
    <row r="4" spans="1:11" ht="10.5" customHeight="1">
      <c r="A4" s="11"/>
      <c r="B4" s="11"/>
      <c r="C4" s="11"/>
      <c r="D4" s="11"/>
      <c r="E4" s="11"/>
      <c r="F4" s="287"/>
      <c r="G4" s="287"/>
    </row>
    <row r="5" spans="1:11" ht="101.25" customHeight="1">
      <c r="A5" s="39"/>
      <c r="B5" s="40"/>
      <c r="C5" s="35" t="s">
        <v>231</v>
      </c>
      <c r="D5" s="5" t="s">
        <v>232</v>
      </c>
      <c r="E5" s="35" t="s">
        <v>215</v>
      </c>
      <c r="F5" s="35" t="s">
        <v>216</v>
      </c>
      <c r="G5" s="35" t="s">
        <v>213</v>
      </c>
      <c r="H5" s="35" t="s">
        <v>193</v>
      </c>
      <c r="I5" s="35" t="s">
        <v>241</v>
      </c>
    </row>
    <row r="6" spans="1:11" s="81" customFormat="1" ht="22.5" customHeight="1">
      <c r="A6" s="78" t="s">
        <v>1</v>
      </c>
      <c r="B6" s="79"/>
      <c r="C6" s="80">
        <v>42181</v>
      </c>
      <c r="D6" s="80">
        <v>60210</v>
      </c>
      <c r="E6" s="80">
        <v>158594</v>
      </c>
      <c r="F6" s="104">
        <f>+E6/H6*100</f>
        <v>17.479524706468442</v>
      </c>
      <c r="G6" s="104">
        <f>+E6/I6*100</f>
        <v>77.602928080013314</v>
      </c>
      <c r="H6" s="227">
        <v>907313</v>
      </c>
      <c r="I6" s="227">
        <v>204366</v>
      </c>
      <c r="J6" s="139"/>
      <c r="K6" s="139"/>
    </row>
    <row r="7" spans="1:11" s="81" customFormat="1" ht="22.5" customHeight="1">
      <c r="A7" s="82" t="s">
        <v>29</v>
      </c>
      <c r="B7" s="109"/>
      <c r="C7" s="92">
        <v>29579</v>
      </c>
      <c r="D7" s="92">
        <v>42128</v>
      </c>
      <c r="E7" s="92">
        <v>106839</v>
      </c>
      <c r="F7" s="106">
        <f>+E7/H7*100</f>
        <v>16.609869625916861</v>
      </c>
      <c r="G7" s="108">
        <f>+E7/I7*100</f>
        <v>76.623898216347641</v>
      </c>
      <c r="H7" s="227">
        <v>643226</v>
      </c>
      <c r="I7" s="227">
        <v>139433</v>
      </c>
      <c r="J7" s="139"/>
      <c r="K7" s="139"/>
    </row>
    <row r="8" spans="1:11" s="86" customFormat="1" ht="22.5" customHeight="1">
      <c r="A8" s="87"/>
      <c r="B8" s="88" t="s">
        <v>32</v>
      </c>
      <c r="C8" s="83">
        <v>26350</v>
      </c>
      <c r="D8" s="83">
        <v>37510</v>
      </c>
      <c r="E8" s="83">
        <v>94545</v>
      </c>
      <c r="F8" s="105">
        <f>+E8/H8*100</f>
        <v>16.982321644758823</v>
      </c>
      <c r="G8" s="107">
        <f>+E8/I8*100</f>
        <v>133.03081468974253</v>
      </c>
      <c r="H8" s="228">
        <v>556726</v>
      </c>
      <c r="I8" s="228">
        <v>71070</v>
      </c>
      <c r="J8" s="139"/>
      <c r="K8" s="139"/>
    </row>
    <row r="9" spans="1:11" s="86" customFormat="1" ht="22.5" customHeight="1">
      <c r="A9" s="87"/>
      <c r="B9" s="90" t="s">
        <v>122</v>
      </c>
      <c r="C9" s="83">
        <v>2018</v>
      </c>
      <c r="D9" s="83">
        <v>2950</v>
      </c>
      <c r="E9" s="83">
        <v>8187</v>
      </c>
      <c r="F9" s="105">
        <f t="shared" ref="F9:F12" si="0">+E9/H9*100</f>
        <v>13.189946834219429</v>
      </c>
      <c r="G9" s="107">
        <f t="shared" ref="G9:G12" si="1">+E9/I9*100</f>
        <v>133.55628058727569</v>
      </c>
      <c r="H9" s="228">
        <v>62070</v>
      </c>
      <c r="I9" s="228">
        <v>6130</v>
      </c>
      <c r="J9" s="139"/>
      <c r="K9" s="139"/>
    </row>
    <row r="10" spans="1:11" s="86" customFormat="1" ht="22.5" customHeight="1">
      <c r="A10" s="87"/>
      <c r="B10" s="90" t="s">
        <v>123</v>
      </c>
      <c r="C10" s="83"/>
      <c r="D10" s="83"/>
      <c r="E10" s="83"/>
      <c r="F10" s="105"/>
      <c r="G10" s="107"/>
      <c r="H10" s="228"/>
      <c r="I10" s="228">
        <v>35446</v>
      </c>
      <c r="J10" s="139"/>
      <c r="K10" s="139"/>
    </row>
    <row r="11" spans="1:11" s="86" customFormat="1" ht="22.5" customHeight="1">
      <c r="A11" s="87"/>
      <c r="B11" s="88" t="s">
        <v>124</v>
      </c>
      <c r="C11" s="83">
        <v>2158</v>
      </c>
      <c r="D11" s="83">
        <v>3050</v>
      </c>
      <c r="E11" s="83">
        <v>8093</v>
      </c>
      <c r="F11" s="105">
        <f t="shared" si="0"/>
        <v>13.376859504132232</v>
      </c>
      <c r="G11" s="107">
        <f t="shared" si="1"/>
        <v>27.796668383994504</v>
      </c>
      <c r="H11" s="228">
        <v>60500</v>
      </c>
      <c r="I11" s="228">
        <v>29115</v>
      </c>
      <c r="J11" s="139"/>
      <c r="K11" s="139"/>
    </row>
    <row r="12" spans="1:11" s="86" customFormat="1" ht="22.5" customHeight="1">
      <c r="A12" s="87"/>
      <c r="B12" s="88" t="s">
        <v>125</v>
      </c>
      <c r="C12" s="83">
        <v>1071</v>
      </c>
      <c r="D12" s="83">
        <v>1568</v>
      </c>
      <c r="E12" s="83">
        <v>4201</v>
      </c>
      <c r="F12" s="105">
        <f t="shared" si="0"/>
        <v>16.157692307692308</v>
      </c>
      <c r="G12" s="107">
        <f t="shared" si="1"/>
        <v>110.49447659126774</v>
      </c>
      <c r="H12" s="228">
        <v>26000</v>
      </c>
      <c r="I12" s="228">
        <v>3802</v>
      </c>
      <c r="J12" s="139"/>
      <c r="K12" s="139"/>
    </row>
    <row r="13" spans="1:11" s="86" customFormat="1" ht="22.5" customHeight="1">
      <c r="A13" s="87"/>
      <c r="B13" s="88" t="s">
        <v>126</v>
      </c>
      <c r="C13" s="83"/>
      <c r="D13" s="83"/>
      <c r="E13" s="83"/>
      <c r="F13" s="105"/>
      <c r="G13" s="107"/>
      <c r="H13" s="228"/>
      <c r="I13" s="228">
        <v>0</v>
      </c>
      <c r="J13" s="139"/>
      <c r="K13" s="139"/>
    </row>
    <row r="14" spans="1:11" s="81" customFormat="1" ht="22.5" customHeight="1">
      <c r="A14" s="82" t="s">
        <v>31</v>
      </c>
      <c r="B14" s="91"/>
      <c r="C14" s="92">
        <v>12602</v>
      </c>
      <c r="D14" s="92">
        <v>18082</v>
      </c>
      <c r="E14" s="92">
        <v>51755</v>
      </c>
      <c r="F14" s="106">
        <f>+E14/H14*100</f>
        <v>19.59770833096669</v>
      </c>
      <c r="G14" s="108">
        <f>+E14/I14*100</f>
        <v>79.70523462646112</v>
      </c>
      <c r="H14" s="227">
        <v>264087</v>
      </c>
      <c r="I14" s="227">
        <v>64933</v>
      </c>
      <c r="J14" s="139"/>
      <c r="K14" s="139"/>
    </row>
    <row r="15" spans="1:11" s="86" customFormat="1" ht="22.5" customHeight="1">
      <c r="A15" s="96"/>
      <c r="B15" s="88" t="s">
        <v>127</v>
      </c>
      <c r="C15" s="83">
        <v>12602</v>
      </c>
      <c r="D15" s="83">
        <v>18082</v>
      </c>
      <c r="E15" s="83">
        <v>47579</v>
      </c>
      <c r="F15" s="105">
        <f>+E15/H15*100</f>
        <v>18.016411258411054</v>
      </c>
      <c r="G15" s="107">
        <f>+E15/I15*100</f>
        <v>125.64102564102564</v>
      </c>
      <c r="H15" s="228">
        <v>264087</v>
      </c>
      <c r="I15" s="228">
        <v>37869</v>
      </c>
      <c r="J15" s="139"/>
      <c r="K15" s="139"/>
    </row>
    <row r="16" spans="1:11" s="86" customFormat="1" ht="22.5" customHeight="1">
      <c r="A16" s="96"/>
      <c r="B16" s="90" t="s">
        <v>122</v>
      </c>
      <c r="C16" s="83">
        <v>6899</v>
      </c>
      <c r="D16" s="83">
        <v>9650</v>
      </c>
      <c r="E16" s="83">
        <v>25651</v>
      </c>
      <c r="F16" s="105">
        <f t="shared" ref="F16" si="2">+E16/H16*100</f>
        <v>17.711109576745148</v>
      </c>
      <c r="G16" s="107">
        <f t="shared" ref="G16:G17" si="3">+E16/I16*100</f>
        <v>175.06825006825005</v>
      </c>
      <c r="H16" s="228">
        <v>144830</v>
      </c>
      <c r="I16" s="228">
        <v>14652</v>
      </c>
      <c r="J16" s="139"/>
      <c r="K16" s="139"/>
    </row>
    <row r="17" spans="1:11" s="86" customFormat="1" ht="22.5" customHeight="1">
      <c r="A17" s="96"/>
      <c r="B17" s="90" t="s">
        <v>128</v>
      </c>
      <c r="C17" s="83">
        <v>0</v>
      </c>
      <c r="D17" s="83">
        <v>0</v>
      </c>
      <c r="E17" s="83">
        <v>4176</v>
      </c>
      <c r="F17" s="105"/>
      <c r="G17" s="107">
        <f t="shared" si="3"/>
        <v>15.430091634643809</v>
      </c>
      <c r="H17" s="228"/>
      <c r="I17" s="228">
        <v>27064</v>
      </c>
      <c r="J17" s="139"/>
      <c r="K17" s="139"/>
    </row>
    <row r="18" spans="1:11" s="86" customFormat="1" ht="22.5" customHeight="1">
      <c r="A18" s="97"/>
      <c r="B18" s="88" t="s">
        <v>126</v>
      </c>
      <c r="C18" s="98"/>
      <c r="D18" s="84"/>
      <c r="E18" s="84"/>
      <c r="F18" s="89"/>
      <c r="G18" s="85"/>
    </row>
    <row r="19" spans="1:11" s="81" customFormat="1" ht="22.5" customHeight="1">
      <c r="A19" s="82" t="s">
        <v>30</v>
      </c>
      <c r="B19" s="91"/>
      <c r="C19" s="92"/>
      <c r="D19" s="93"/>
      <c r="E19" s="93"/>
      <c r="F19" s="94"/>
      <c r="G19" s="95"/>
    </row>
    <row r="20" spans="1:11" s="86" customFormat="1" ht="22.5" customHeight="1">
      <c r="A20" s="97"/>
      <c r="B20" s="88" t="s">
        <v>129</v>
      </c>
      <c r="C20" s="83"/>
      <c r="D20" s="84"/>
      <c r="E20" s="84"/>
      <c r="F20" s="89"/>
      <c r="G20" s="85"/>
    </row>
    <row r="21" spans="1:11" s="86" customFormat="1" ht="22.5" customHeight="1">
      <c r="A21" s="97"/>
      <c r="B21" s="90" t="s">
        <v>122</v>
      </c>
      <c r="C21" s="83"/>
      <c r="D21" s="84"/>
      <c r="E21" s="84"/>
      <c r="F21" s="89"/>
      <c r="G21" s="85"/>
    </row>
    <row r="22" spans="1:11" s="86" customFormat="1" ht="22.5" customHeight="1">
      <c r="A22" s="97"/>
      <c r="B22" s="90" t="s">
        <v>130</v>
      </c>
      <c r="C22" s="83"/>
      <c r="D22" s="84"/>
      <c r="E22" s="84"/>
      <c r="F22" s="89"/>
      <c r="G22" s="85"/>
    </row>
    <row r="23" spans="1:11" s="86" customFormat="1" ht="22.5" customHeight="1">
      <c r="A23" s="99"/>
      <c r="B23" s="100" t="s">
        <v>126</v>
      </c>
      <c r="C23" s="101"/>
      <c r="D23" s="101"/>
      <c r="E23" s="101"/>
      <c r="F23" s="102"/>
      <c r="G23" s="103"/>
    </row>
    <row r="24" spans="1:11" ht="20.100000000000001" customHeight="1">
      <c r="A24" s="15"/>
      <c r="B24" s="8"/>
      <c r="C24" s="13"/>
      <c r="D24" s="13"/>
      <c r="E24" s="14"/>
      <c r="F24" s="14"/>
    </row>
    <row r="25" spans="1:11" ht="20.100000000000001" customHeight="1">
      <c r="A25" s="15"/>
      <c r="B25" s="8"/>
      <c r="C25" s="13"/>
      <c r="D25" s="13"/>
      <c r="E25" s="14"/>
      <c r="F25" s="14"/>
    </row>
    <row r="26" spans="1:11">
      <c r="A26" s="15"/>
      <c r="B26" s="12"/>
      <c r="C26" s="13"/>
      <c r="D26" s="13"/>
      <c r="E26" s="14"/>
      <c r="F26" s="14"/>
    </row>
    <row r="27" spans="1:11" ht="18.75" customHeight="1"/>
    <row r="32" spans="1:11" ht="46.5" customHeight="1"/>
  </sheetData>
  <mergeCells count="2">
    <mergeCell ref="A2:B2"/>
    <mergeCell ref="F4:G4"/>
  </mergeCells>
  <phoneticPr fontId="3" type="noConversion"/>
  <pageMargins left="0.71" right="0.27" top="0.52"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G23"/>
  <sheetViews>
    <sheetView topLeftCell="A4" workbookViewId="0">
      <selection activeCell="L6" sqref="L6"/>
    </sheetView>
  </sheetViews>
  <sheetFormatPr defaultColWidth="9.140625" defaultRowHeight="15.75"/>
  <cols>
    <col min="1" max="1" width="1.85546875" style="3" customWidth="1"/>
    <col min="2" max="2" width="30.85546875" style="3" customWidth="1"/>
    <col min="3" max="4" width="10.5703125" style="3" customWidth="1"/>
    <col min="5" max="5" width="12.85546875" style="3" customWidth="1"/>
    <col min="6" max="6" width="9.5703125" style="3" customWidth="1"/>
    <col min="7" max="7" width="10.140625" style="3" customWidth="1"/>
    <col min="8" max="16384" width="9.140625" style="3"/>
  </cols>
  <sheetData>
    <row r="1" spans="1:7" ht="24" customHeight="1">
      <c r="A1" s="16" t="s">
        <v>217</v>
      </c>
      <c r="B1" s="8"/>
    </row>
    <row r="2" spans="1:7" ht="20.100000000000001" customHeight="1">
      <c r="A2" s="288" t="s">
        <v>205</v>
      </c>
      <c r="B2" s="288"/>
    </row>
    <row r="3" spans="1:7" ht="20.100000000000001" customHeight="1">
      <c r="A3" s="17"/>
      <c r="B3" s="6"/>
      <c r="C3" s="6"/>
      <c r="D3" s="6"/>
      <c r="E3" s="6"/>
      <c r="F3" s="297"/>
      <c r="G3" s="297"/>
    </row>
    <row r="4" spans="1:7" s="86" customFormat="1" ht="35.25" customHeight="1">
      <c r="A4" s="293"/>
      <c r="B4" s="294"/>
      <c r="C4" s="291" t="s">
        <v>233</v>
      </c>
      <c r="D4" s="291" t="s">
        <v>234</v>
      </c>
      <c r="E4" s="291" t="s">
        <v>220</v>
      </c>
      <c r="F4" s="289" t="s">
        <v>144</v>
      </c>
      <c r="G4" s="290"/>
    </row>
    <row r="5" spans="1:7" s="86" customFormat="1" ht="65.25" customHeight="1">
      <c r="A5" s="295"/>
      <c r="B5" s="296"/>
      <c r="C5" s="292"/>
      <c r="D5" s="292"/>
      <c r="E5" s="292"/>
      <c r="F5" s="140" t="s">
        <v>235</v>
      </c>
      <c r="G5" s="261" t="s">
        <v>218</v>
      </c>
    </row>
    <row r="6" spans="1:7" s="86" customFormat="1" ht="24.75" customHeight="1">
      <c r="A6" s="110" t="s">
        <v>2</v>
      </c>
      <c r="B6" s="111"/>
      <c r="C6" s="133">
        <f>+SUM(C8:C19)</f>
        <v>324120.09999999998</v>
      </c>
      <c r="D6" s="133">
        <f t="shared" ref="D6:E6" si="0">+SUM(D8:D19)</f>
        <v>345458.4</v>
      </c>
      <c r="E6" s="133">
        <f t="shared" si="0"/>
        <v>999741.9</v>
      </c>
      <c r="F6" s="131">
        <v>106.18057666530711</v>
      </c>
      <c r="G6" s="131">
        <v>100.46782862918664</v>
      </c>
    </row>
    <row r="7" spans="1:7" s="86" customFormat="1" ht="24.75" customHeight="1">
      <c r="A7" s="112" t="s">
        <v>5</v>
      </c>
      <c r="B7" s="113"/>
      <c r="C7" s="119"/>
      <c r="D7" s="119"/>
      <c r="E7" s="119"/>
      <c r="F7" s="85"/>
      <c r="G7" s="85"/>
    </row>
    <row r="8" spans="1:7" s="86" customFormat="1" ht="24.75" customHeight="1">
      <c r="A8" s="96"/>
      <c r="B8" s="120" t="s">
        <v>20</v>
      </c>
      <c r="C8" s="119">
        <v>119641.1</v>
      </c>
      <c r="D8" s="119">
        <v>127898</v>
      </c>
      <c r="E8" s="119">
        <v>368861.7</v>
      </c>
      <c r="F8" s="122">
        <v>109.45335793433722</v>
      </c>
      <c r="G8" s="122">
        <v>102.34388786229169</v>
      </c>
    </row>
    <row r="9" spans="1:7" s="86" customFormat="1" ht="24.75" customHeight="1">
      <c r="A9" s="96"/>
      <c r="B9" s="120" t="s">
        <v>21</v>
      </c>
      <c r="C9" s="119">
        <v>24878.400000000001</v>
      </c>
      <c r="D9" s="119">
        <v>26327.8</v>
      </c>
      <c r="E9" s="119">
        <v>76802</v>
      </c>
      <c r="F9" s="122">
        <v>111.99792405795621</v>
      </c>
      <c r="G9" s="122">
        <v>106.45741675607195</v>
      </c>
    </row>
    <row r="10" spans="1:7" s="86" customFormat="1" ht="31.5" customHeight="1">
      <c r="A10" s="96"/>
      <c r="B10" s="121" t="s">
        <v>19</v>
      </c>
      <c r="C10" s="119">
        <v>32929.300000000003</v>
      </c>
      <c r="D10" s="119">
        <v>34549.699999999997</v>
      </c>
      <c r="E10" s="119">
        <v>101181.1</v>
      </c>
      <c r="F10" s="122">
        <v>103.34104035869073</v>
      </c>
      <c r="G10" s="122">
        <v>97.293541944522715</v>
      </c>
    </row>
    <row r="11" spans="1:7" s="86" customFormat="1" ht="24.75" customHeight="1">
      <c r="A11" s="96"/>
      <c r="B11" s="114" t="s">
        <v>131</v>
      </c>
      <c r="C11" s="119">
        <v>5392.3</v>
      </c>
      <c r="D11" s="119">
        <v>5625.7</v>
      </c>
      <c r="E11" s="119">
        <v>16546.5</v>
      </c>
      <c r="F11" s="122">
        <v>105.00606626224918</v>
      </c>
      <c r="G11" s="122">
        <v>100.43947772564208</v>
      </c>
    </row>
    <row r="12" spans="1:7" s="86" customFormat="1" ht="24.75" customHeight="1">
      <c r="A12" s="96"/>
      <c r="B12" s="114" t="s">
        <v>132</v>
      </c>
      <c r="C12" s="119">
        <v>42698.8</v>
      </c>
      <c r="D12" s="119">
        <v>45667</v>
      </c>
      <c r="E12" s="119">
        <v>132048.70000000001</v>
      </c>
      <c r="F12" s="122">
        <v>97.970313066498477</v>
      </c>
      <c r="G12" s="122">
        <v>94.047426579253809</v>
      </c>
    </row>
    <row r="13" spans="1:7" s="86" customFormat="1" ht="24.75" customHeight="1">
      <c r="A13" s="96"/>
      <c r="B13" s="114" t="s">
        <v>133</v>
      </c>
      <c r="C13" s="119">
        <v>11436.7</v>
      </c>
      <c r="D13" s="119">
        <v>12213</v>
      </c>
      <c r="E13" s="119">
        <v>35344.699999999997</v>
      </c>
      <c r="F13" s="122">
        <v>96.851704996034897</v>
      </c>
      <c r="G13" s="122">
        <v>94.790945906079855</v>
      </c>
    </row>
    <row r="14" spans="1:7" s="86" customFormat="1" ht="24.75" customHeight="1">
      <c r="A14" s="96"/>
      <c r="B14" s="114" t="s">
        <v>134</v>
      </c>
      <c r="C14" s="119">
        <v>23310</v>
      </c>
      <c r="D14" s="119">
        <v>24887</v>
      </c>
      <c r="E14" s="119">
        <v>71896</v>
      </c>
      <c r="F14" s="122">
        <v>99.158110310260057</v>
      </c>
      <c r="G14" s="122">
        <v>95.648738071513051</v>
      </c>
    </row>
    <row r="15" spans="1:7" s="86" customFormat="1" ht="24.75" customHeight="1">
      <c r="A15" s="115"/>
      <c r="B15" s="114" t="s">
        <v>135</v>
      </c>
      <c r="C15" s="119">
        <v>30057.5</v>
      </c>
      <c r="D15" s="119">
        <v>33191.4</v>
      </c>
      <c r="E15" s="119">
        <v>93656.9</v>
      </c>
      <c r="F15" s="122">
        <v>111.86101375033701</v>
      </c>
      <c r="G15" s="122">
        <v>104.60250625446747</v>
      </c>
    </row>
    <row r="16" spans="1:7" s="86" customFormat="1" ht="24.75" customHeight="1">
      <c r="A16" s="115"/>
      <c r="B16" s="114" t="s">
        <v>136</v>
      </c>
      <c r="C16" s="119">
        <v>6402</v>
      </c>
      <c r="D16" s="119">
        <v>6468</v>
      </c>
      <c r="E16" s="119">
        <v>19431</v>
      </c>
      <c r="F16" s="122">
        <v>111.22957867583835</v>
      </c>
      <c r="G16" s="122">
        <v>110.20303992740472</v>
      </c>
    </row>
    <row r="17" spans="1:7" s="86" customFormat="1" ht="24.75" customHeight="1">
      <c r="A17" s="115"/>
      <c r="B17" s="114" t="s">
        <v>138</v>
      </c>
      <c r="C17" s="119">
        <v>251</v>
      </c>
      <c r="D17" s="119">
        <v>247</v>
      </c>
      <c r="E17" s="119">
        <v>714</v>
      </c>
      <c r="F17" s="122">
        <v>109.2920353982301</v>
      </c>
      <c r="G17" s="122">
        <v>103.47826086956522</v>
      </c>
    </row>
    <row r="18" spans="1:7" s="86" customFormat="1" ht="24.75" customHeight="1">
      <c r="A18" s="115"/>
      <c r="B18" s="114" t="s">
        <v>137</v>
      </c>
      <c r="C18" s="119">
        <v>21146</v>
      </c>
      <c r="D18" s="119">
        <v>22007.5</v>
      </c>
      <c r="E18" s="119">
        <v>64769</v>
      </c>
      <c r="F18" s="122">
        <v>112.79476810635998</v>
      </c>
      <c r="G18" s="122">
        <v>107.59756527055133</v>
      </c>
    </row>
    <row r="19" spans="1:7" s="86" customFormat="1" ht="30.75" customHeight="1">
      <c r="A19" s="115"/>
      <c r="B19" s="121" t="s">
        <v>139</v>
      </c>
      <c r="C19" s="119">
        <v>5977</v>
      </c>
      <c r="D19" s="119">
        <v>6376.3</v>
      </c>
      <c r="E19" s="119">
        <v>18490.3</v>
      </c>
      <c r="F19" s="122">
        <v>95.809291982209416</v>
      </c>
      <c r="G19" s="122">
        <v>87.442777693704585</v>
      </c>
    </row>
    <row r="20" spans="1:7" s="86" customFormat="1" ht="4.5" customHeight="1">
      <c r="A20" s="116"/>
      <c r="B20" s="117"/>
      <c r="C20" s="118"/>
      <c r="D20" s="118"/>
      <c r="E20" s="118"/>
      <c r="F20" s="103"/>
      <c r="G20" s="103"/>
    </row>
    <row r="21" spans="1:7" ht="4.5" customHeight="1">
      <c r="A21" s="19"/>
    </row>
    <row r="22" spans="1:7" ht="4.5" customHeight="1">
      <c r="A22" s="19"/>
    </row>
    <row r="23" spans="1:7">
      <c r="A23" s="18"/>
    </row>
  </sheetData>
  <mergeCells count="7">
    <mergeCell ref="A2:B2"/>
    <mergeCell ref="F4:G4"/>
    <mergeCell ref="C4:C5"/>
    <mergeCell ref="A4:B5"/>
    <mergeCell ref="D4:D5"/>
    <mergeCell ref="E4:E5"/>
    <mergeCell ref="F3:G3"/>
  </mergeCells>
  <phoneticPr fontId="3" type="noConversion"/>
  <pageMargins left="0.99" right="0.39" top="0.57999999999999996"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L11"/>
  <sheetViews>
    <sheetView workbookViewId="0">
      <selection activeCell="G11" sqref="G11"/>
    </sheetView>
  </sheetViews>
  <sheetFormatPr defaultRowHeight="12.75"/>
  <cols>
    <col min="1" max="1" width="4.85546875" customWidth="1"/>
    <col min="2" max="2" width="21.85546875" customWidth="1"/>
    <col min="3" max="5" width="11.42578125" customWidth="1"/>
    <col min="6" max="7" width="12.140625" customWidth="1"/>
    <col min="8" max="9" width="11.42578125" customWidth="1"/>
  </cols>
  <sheetData>
    <row r="1" spans="1:12" ht="19.5" customHeight="1">
      <c r="A1" s="141" t="s">
        <v>219</v>
      </c>
      <c r="B1" s="141"/>
      <c r="C1" s="141"/>
      <c r="D1" s="141"/>
      <c r="E1" s="141"/>
      <c r="F1" s="141"/>
      <c r="G1" s="141"/>
    </row>
    <row r="2" spans="1:12" ht="19.5" customHeight="1">
      <c r="A2" s="144" t="s">
        <v>236</v>
      </c>
      <c r="B2" s="145"/>
      <c r="C2" s="145"/>
      <c r="D2" s="145"/>
      <c r="E2" s="145"/>
      <c r="F2" s="142"/>
      <c r="G2" s="142"/>
    </row>
    <row r="3" spans="1:12" ht="15.75">
      <c r="A3" s="144"/>
      <c r="B3" s="145"/>
      <c r="C3" s="145"/>
      <c r="D3" s="145"/>
      <c r="E3" s="145"/>
      <c r="F3" s="142"/>
      <c r="G3" s="142"/>
    </row>
    <row r="4" spans="1:12" ht="15.75">
      <c r="A4" s="146"/>
      <c r="B4" s="146"/>
      <c r="C4" s="142"/>
      <c r="D4" s="142"/>
      <c r="E4" s="142"/>
      <c r="F4" s="142"/>
      <c r="G4" s="143"/>
    </row>
    <row r="5" spans="1:12" ht="33.75" customHeight="1">
      <c r="A5" s="299"/>
      <c r="B5" s="299"/>
      <c r="C5" s="300" t="s">
        <v>238</v>
      </c>
      <c r="D5" s="300" t="s">
        <v>237</v>
      </c>
      <c r="E5" s="300" t="s">
        <v>212</v>
      </c>
      <c r="F5" s="301" t="s">
        <v>144</v>
      </c>
      <c r="G5" s="302"/>
      <c r="H5" s="298" t="s">
        <v>192</v>
      </c>
      <c r="I5" s="298"/>
    </row>
    <row r="6" spans="1:12" ht="47.25">
      <c r="A6" s="299"/>
      <c r="B6" s="299"/>
      <c r="C6" s="300"/>
      <c r="D6" s="300"/>
      <c r="E6" s="300"/>
      <c r="F6" s="147" t="s">
        <v>163</v>
      </c>
      <c r="G6" s="147" t="s">
        <v>218</v>
      </c>
      <c r="H6" s="147" t="s">
        <v>164</v>
      </c>
      <c r="I6" s="147" t="s">
        <v>165</v>
      </c>
    </row>
    <row r="7" spans="1:12" s="267" customFormat="1" ht="28.5" customHeight="1">
      <c r="A7" s="148" t="s">
        <v>159</v>
      </c>
      <c r="B7" s="148"/>
      <c r="C7" s="265">
        <f>+C8+C9</f>
        <v>38052.200000000004</v>
      </c>
      <c r="D7" s="265">
        <f t="shared" ref="D7:E7" si="0">+D8+D9</f>
        <v>38970.5</v>
      </c>
      <c r="E7" s="265">
        <f t="shared" si="0"/>
        <v>115739.40000000001</v>
      </c>
      <c r="F7" s="266">
        <f>+D7/H7*100</f>
        <v>93.058991527609308</v>
      </c>
      <c r="G7" s="266">
        <f>+E7/I7*100</f>
        <v>100.88068404675366</v>
      </c>
      <c r="H7" s="229">
        <f>+H8+H9</f>
        <v>41877.199999999997</v>
      </c>
      <c r="I7" s="229">
        <f>+I8+I9</f>
        <v>114729</v>
      </c>
      <c r="K7" s="273"/>
      <c r="L7" s="273"/>
    </row>
    <row r="8" spans="1:12" ht="28.5" customHeight="1">
      <c r="A8" s="151"/>
      <c r="B8" s="153" t="s">
        <v>160</v>
      </c>
      <c r="C8" s="232">
        <v>3656.8</v>
      </c>
      <c r="D8" s="232">
        <v>3777.6</v>
      </c>
      <c r="E8" s="232">
        <v>11126.7</v>
      </c>
      <c r="F8" s="233">
        <v>93.732320976626468</v>
      </c>
      <c r="G8" s="233">
        <v>100.51219512195122</v>
      </c>
      <c r="H8" s="230">
        <v>4030.2</v>
      </c>
      <c r="I8" s="230">
        <v>11070</v>
      </c>
    </row>
    <row r="9" spans="1:12" ht="28.5" customHeight="1">
      <c r="A9" s="152"/>
      <c r="B9" s="154" t="s">
        <v>25</v>
      </c>
      <c r="C9" s="232">
        <v>34395.4</v>
      </c>
      <c r="D9" s="232">
        <v>35192.9</v>
      </c>
      <c r="E9" s="232">
        <v>104612.70000000001</v>
      </c>
      <c r="F9" s="233">
        <v>92.987290934552277</v>
      </c>
      <c r="G9" s="233">
        <v>100.92003588689839</v>
      </c>
      <c r="H9" s="230">
        <v>37847</v>
      </c>
      <c r="I9" s="230">
        <v>103659</v>
      </c>
    </row>
    <row r="10" spans="1:12" s="267" customFormat="1" ht="28.5" customHeight="1">
      <c r="A10" s="149" t="s">
        <v>161</v>
      </c>
      <c r="B10" s="149"/>
      <c r="C10" s="268">
        <v>151</v>
      </c>
      <c r="D10" s="268">
        <v>156</v>
      </c>
      <c r="E10" s="268">
        <v>460</v>
      </c>
      <c r="F10" s="269">
        <v>90.697674418604649</v>
      </c>
      <c r="G10" s="269">
        <v>90.373280943025534</v>
      </c>
      <c r="H10" s="229">
        <v>172</v>
      </c>
      <c r="I10" s="229">
        <v>509</v>
      </c>
    </row>
    <row r="11" spans="1:12" s="267" customFormat="1" ht="28.5" customHeight="1">
      <c r="A11" s="150" t="s">
        <v>162</v>
      </c>
      <c r="B11" s="150"/>
      <c r="C11" s="270">
        <v>19717.099999999999</v>
      </c>
      <c r="D11" s="270">
        <v>20909.699999999997</v>
      </c>
      <c r="E11" s="270">
        <v>61636.299999999996</v>
      </c>
      <c r="F11" s="271">
        <v>105.09657865769988</v>
      </c>
      <c r="G11" s="271">
        <v>100.25276142671953</v>
      </c>
      <c r="H11" s="229">
        <v>19895.7</v>
      </c>
      <c r="I11" s="229">
        <v>61480.899999999994</v>
      </c>
      <c r="J11" s="272"/>
      <c r="K11" s="272"/>
    </row>
  </sheetData>
  <mergeCells count="6">
    <mergeCell ref="H5:I5"/>
    <mergeCell ref="A5:B6"/>
    <mergeCell ref="C5:C6"/>
    <mergeCell ref="D5:D6"/>
    <mergeCell ref="E5:E6"/>
    <mergeCell ref="F5:G5"/>
  </mergeCells>
  <pageMargins left="0.9" right="0.7" top="0.6"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H25"/>
  <sheetViews>
    <sheetView workbookViewId="0">
      <selection activeCell="M6" sqref="M6"/>
    </sheetView>
  </sheetViews>
  <sheetFormatPr defaultColWidth="9.140625" defaultRowHeight="15.75"/>
  <cols>
    <col min="1" max="1" width="2.7109375" style="3" customWidth="1"/>
    <col min="2" max="2" width="9.7109375" style="3" customWidth="1"/>
    <col min="3" max="3" width="22.140625" style="3" customWidth="1"/>
    <col min="4" max="8" width="10.85546875" style="3" customWidth="1"/>
    <col min="9" max="16384" width="9.140625" style="3"/>
  </cols>
  <sheetData>
    <row r="1" spans="1:8" ht="24" customHeight="1">
      <c r="A1" s="4" t="s">
        <v>222</v>
      </c>
    </row>
    <row r="2" spans="1:8" ht="19.5" customHeight="1">
      <c r="A2" s="304" t="s">
        <v>221</v>
      </c>
      <c r="B2" s="304"/>
      <c r="C2" s="304"/>
    </row>
    <row r="3" spans="1:8" ht="19.5" customHeight="1">
      <c r="A3" s="251"/>
      <c r="B3" s="251"/>
      <c r="C3" s="251"/>
    </row>
    <row r="4" spans="1:8" ht="23.25" customHeight="1">
      <c r="A4" s="155"/>
      <c r="B4" s="155"/>
      <c r="C4" s="155"/>
      <c r="D4" s="155"/>
      <c r="E4" s="155"/>
      <c r="F4" s="156"/>
      <c r="G4" s="156"/>
      <c r="H4" s="264" t="s">
        <v>4</v>
      </c>
    </row>
    <row r="5" spans="1:8" ht="24" customHeight="1">
      <c r="A5" s="305"/>
      <c r="B5" s="305"/>
      <c r="C5" s="305"/>
      <c r="D5" s="303" t="s">
        <v>18</v>
      </c>
      <c r="E5" s="303"/>
      <c r="F5" s="303"/>
      <c r="G5" s="303"/>
      <c r="H5" s="300" t="s">
        <v>223</v>
      </c>
    </row>
    <row r="6" spans="1:8" ht="68.25" customHeight="1">
      <c r="A6" s="305"/>
      <c r="B6" s="305"/>
      <c r="C6" s="305"/>
      <c r="D6" s="157" t="s">
        <v>150</v>
      </c>
      <c r="E6" s="157" t="s">
        <v>141</v>
      </c>
      <c r="F6" s="157" t="s">
        <v>142</v>
      </c>
      <c r="G6" s="157" t="s">
        <v>172</v>
      </c>
      <c r="H6" s="300"/>
    </row>
    <row r="7" spans="1:8" s="4" customFormat="1" ht="22.5" customHeight="1">
      <c r="A7" s="158" t="s">
        <v>166</v>
      </c>
      <c r="B7" s="258"/>
      <c r="C7" s="258"/>
      <c r="D7" s="259">
        <v>107.99</v>
      </c>
      <c r="E7" s="259">
        <v>102.67</v>
      </c>
      <c r="F7" s="259">
        <v>100.57</v>
      </c>
      <c r="G7" s="259">
        <v>100.36</v>
      </c>
      <c r="H7" s="259">
        <v>102.37</v>
      </c>
    </row>
    <row r="8" spans="1:8" ht="22.5" customHeight="1">
      <c r="A8" s="163"/>
      <c r="B8" s="164" t="s">
        <v>6</v>
      </c>
      <c r="C8" s="165"/>
      <c r="D8" s="252">
        <v>102.99</v>
      </c>
      <c r="E8" s="252">
        <v>103.39</v>
      </c>
      <c r="F8" s="252">
        <v>101.12</v>
      </c>
      <c r="G8" s="252">
        <v>99.48</v>
      </c>
      <c r="H8" s="252">
        <v>103.7</v>
      </c>
    </row>
    <row r="9" spans="1:8" ht="22.5" customHeight="1">
      <c r="A9" s="163"/>
      <c r="B9" s="166" t="s">
        <v>167</v>
      </c>
      <c r="C9" s="165" t="s">
        <v>7</v>
      </c>
      <c r="D9" s="252">
        <v>102.86</v>
      </c>
      <c r="E9" s="252">
        <v>99.51</v>
      </c>
      <c r="F9" s="252">
        <v>101.21</v>
      </c>
      <c r="G9" s="252">
        <v>100.04</v>
      </c>
      <c r="H9" s="252">
        <v>99.83</v>
      </c>
    </row>
    <row r="10" spans="1:8" ht="22.5" customHeight="1">
      <c r="A10" s="163"/>
      <c r="B10" s="164"/>
      <c r="C10" s="165" t="s">
        <v>8</v>
      </c>
      <c r="D10" s="252">
        <v>103.39</v>
      </c>
      <c r="E10" s="252">
        <v>107.19</v>
      </c>
      <c r="F10" s="252">
        <v>101.13</v>
      </c>
      <c r="G10" s="252">
        <v>99.45</v>
      </c>
      <c r="H10" s="252">
        <v>107.46</v>
      </c>
    </row>
    <row r="11" spans="1:8" ht="22.5" customHeight="1">
      <c r="A11" s="163"/>
      <c r="B11" s="164"/>
      <c r="C11" s="165" t="s">
        <v>9</v>
      </c>
      <c r="D11" s="252">
        <v>101.31</v>
      </c>
      <c r="E11" s="252">
        <v>102.46</v>
      </c>
      <c r="F11" s="252">
        <v>101.03</v>
      </c>
      <c r="G11" s="252">
        <v>99.16</v>
      </c>
      <c r="H11" s="252">
        <v>102.87</v>
      </c>
    </row>
    <row r="12" spans="1:8" ht="22.5" customHeight="1">
      <c r="A12" s="163"/>
      <c r="B12" s="164" t="s">
        <v>10</v>
      </c>
      <c r="C12" s="165"/>
      <c r="D12" s="252">
        <v>106.04</v>
      </c>
      <c r="E12" s="252">
        <v>101.47</v>
      </c>
      <c r="F12" s="252">
        <v>100.82</v>
      </c>
      <c r="G12" s="252">
        <v>99.92</v>
      </c>
      <c r="H12" s="252">
        <v>101.4</v>
      </c>
    </row>
    <row r="13" spans="1:8" ht="22.5" customHeight="1">
      <c r="A13" s="163"/>
      <c r="B13" s="164" t="s">
        <v>168</v>
      </c>
      <c r="C13" s="165"/>
      <c r="D13" s="252">
        <v>110.76</v>
      </c>
      <c r="E13" s="252">
        <v>101.77</v>
      </c>
      <c r="F13" s="252">
        <v>100.08</v>
      </c>
      <c r="G13" s="252">
        <v>100</v>
      </c>
      <c r="H13" s="252">
        <v>101.98</v>
      </c>
    </row>
    <row r="14" spans="1:8" ht="22.5" customHeight="1">
      <c r="A14" s="163"/>
      <c r="B14" s="164" t="s">
        <v>11</v>
      </c>
      <c r="C14" s="165"/>
      <c r="D14" s="252">
        <v>103.6</v>
      </c>
      <c r="E14" s="252">
        <v>98.79</v>
      </c>
      <c r="F14" s="252">
        <v>98.89</v>
      </c>
      <c r="G14" s="252">
        <v>100.15</v>
      </c>
      <c r="H14" s="252">
        <v>98.46</v>
      </c>
    </row>
    <row r="15" spans="1:8" ht="22.5" customHeight="1">
      <c r="A15" s="163"/>
      <c r="B15" s="164" t="s">
        <v>12</v>
      </c>
      <c r="C15" s="165"/>
      <c r="D15" s="252">
        <v>103.34</v>
      </c>
      <c r="E15" s="252">
        <v>100.63</v>
      </c>
      <c r="F15" s="252">
        <v>100.19</v>
      </c>
      <c r="G15" s="252">
        <v>100.14</v>
      </c>
      <c r="H15" s="252">
        <v>100.58</v>
      </c>
    </row>
    <row r="16" spans="1:8" ht="22.5" customHeight="1">
      <c r="A16" s="163"/>
      <c r="B16" s="164" t="s">
        <v>13</v>
      </c>
      <c r="C16" s="165"/>
      <c r="D16" s="252">
        <v>297.63</v>
      </c>
      <c r="E16" s="252">
        <v>102.52</v>
      </c>
      <c r="F16" s="252">
        <v>100.12</v>
      </c>
      <c r="G16" s="252">
        <v>99.91</v>
      </c>
      <c r="H16" s="252">
        <v>102.57</v>
      </c>
    </row>
    <row r="17" spans="1:8" ht="22.5" customHeight="1">
      <c r="A17" s="163"/>
      <c r="B17" s="166" t="s">
        <v>167</v>
      </c>
      <c r="C17" s="165" t="s">
        <v>169</v>
      </c>
      <c r="D17" s="252">
        <v>386.91</v>
      </c>
      <c r="E17" s="252">
        <v>102.86</v>
      </c>
      <c r="F17" s="252">
        <v>100</v>
      </c>
      <c r="G17" s="252">
        <v>100</v>
      </c>
      <c r="H17" s="252">
        <v>102.86</v>
      </c>
    </row>
    <row r="18" spans="1:8" ht="22.5" customHeight="1">
      <c r="A18" s="163"/>
      <c r="B18" s="164" t="s">
        <v>14</v>
      </c>
      <c r="C18" s="165"/>
      <c r="D18" s="252">
        <v>92.08</v>
      </c>
      <c r="E18" s="252">
        <v>101.32</v>
      </c>
      <c r="F18" s="252">
        <v>102.21</v>
      </c>
      <c r="G18" s="252">
        <v>104.78</v>
      </c>
      <c r="H18" s="252">
        <v>98.06</v>
      </c>
    </row>
    <row r="19" spans="1:8" ht="22.5" customHeight="1">
      <c r="A19" s="163"/>
      <c r="B19" s="164" t="s">
        <v>15</v>
      </c>
      <c r="C19" s="165"/>
      <c r="D19" s="252">
        <v>98.06</v>
      </c>
      <c r="E19" s="252">
        <v>100.1</v>
      </c>
      <c r="F19" s="252">
        <v>100.21</v>
      </c>
      <c r="G19" s="252">
        <v>100.11</v>
      </c>
      <c r="H19" s="253">
        <v>100.03</v>
      </c>
    </row>
    <row r="20" spans="1:8" ht="22.5" customHeight="1">
      <c r="A20" s="163"/>
      <c r="B20" s="164" t="s">
        <v>16</v>
      </c>
      <c r="C20" s="165"/>
      <c r="D20" s="253">
        <v>117.58</v>
      </c>
      <c r="E20" s="253">
        <v>110.81</v>
      </c>
      <c r="F20" s="253">
        <v>100</v>
      </c>
      <c r="G20" s="253">
        <v>100</v>
      </c>
      <c r="H20" s="253">
        <v>110.81</v>
      </c>
    </row>
    <row r="21" spans="1:8" ht="22.5" customHeight="1">
      <c r="A21" s="163"/>
      <c r="B21" s="166" t="s">
        <v>167</v>
      </c>
      <c r="C21" s="165" t="s">
        <v>170</v>
      </c>
      <c r="D21" s="254">
        <v>122.56</v>
      </c>
      <c r="E21" s="254">
        <v>112.79</v>
      </c>
      <c r="F21" s="254">
        <v>100</v>
      </c>
      <c r="G21" s="254">
        <v>100</v>
      </c>
      <c r="H21" s="253">
        <v>112.79</v>
      </c>
    </row>
    <row r="22" spans="1:8" ht="22.5" customHeight="1">
      <c r="A22" s="163"/>
      <c r="B22" s="164" t="s">
        <v>17</v>
      </c>
      <c r="C22" s="165"/>
      <c r="D22" s="254">
        <v>103.69</v>
      </c>
      <c r="E22" s="254">
        <v>99.99</v>
      </c>
      <c r="F22" s="254">
        <v>99.65</v>
      </c>
      <c r="G22" s="254">
        <v>99.63</v>
      </c>
      <c r="H22" s="253">
        <v>100.24</v>
      </c>
    </row>
    <row r="23" spans="1:8" ht="22.5" customHeight="1">
      <c r="A23" s="163"/>
      <c r="B23" s="164" t="s">
        <v>171</v>
      </c>
      <c r="C23" s="165"/>
      <c r="D23" s="254">
        <v>104.51</v>
      </c>
      <c r="E23" s="254">
        <v>101.4</v>
      </c>
      <c r="F23" s="254">
        <v>100.58</v>
      </c>
      <c r="G23" s="255">
        <v>100.43</v>
      </c>
      <c r="H23" s="253">
        <v>101.14</v>
      </c>
    </row>
    <row r="24" spans="1:8" s="4" customFormat="1" ht="22.5" customHeight="1">
      <c r="A24" s="159" t="s">
        <v>33</v>
      </c>
      <c r="B24" s="160"/>
      <c r="C24" s="160"/>
      <c r="D24" s="256">
        <v>112.08</v>
      </c>
      <c r="E24" s="256">
        <v>100.27</v>
      </c>
      <c r="F24" s="256">
        <v>104.39</v>
      </c>
      <c r="G24" s="256">
        <v>99.78</v>
      </c>
      <c r="H24" s="256">
        <v>100.37</v>
      </c>
    </row>
    <row r="25" spans="1:8" s="4" customFormat="1" ht="22.5" customHeight="1">
      <c r="A25" s="161" t="s">
        <v>34</v>
      </c>
      <c r="B25" s="162"/>
      <c r="C25" s="162"/>
      <c r="D25" s="257">
        <v>105.75</v>
      </c>
      <c r="E25" s="257">
        <v>102.02</v>
      </c>
      <c r="F25" s="257">
        <v>99.68</v>
      </c>
      <c r="G25" s="257">
        <v>100</v>
      </c>
      <c r="H25" s="257">
        <v>102.17</v>
      </c>
    </row>
  </sheetData>
  <mergeCells count="4">
    <mergeCell ref="D5:G5"/>
    <mergeCell ref="H5:H6"/>
    <mergeCell ref="A2:C2"/>
    <mergeCell ref="A5:C6"/>
  </mergeCells>
  <pageMargins left="0.86" right="0.2" top="0.48"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sheetPr>
    <tabColor rgb="FFFFFF00"/>
  </sheetPr>
  <dimension ref="A1:I32"/>
  <sheetViews>
    <sheetView workbookViewId="0">
      <selection activeCell="H19" sqref="H19"/>
    </sheetView>
  </sheetViews>
  <sheetFormatPr defaultColWidth="9.140625" defaultRowHeight="15.75"/>
  <cols>
    <col min="1" max="1" width="3.7109375" style="3" customWidth="1"/>
    <col min="2" max="2" width="20.28515625" style="3" customWidth="1"/>
    <col min="3" max="3" width="12.5703125" style="3" customWidth="1"/>
    <col min="4" max="4" width="11.42578125" style="3" customWidth="1"/>
    <col min="5" max="5" width="13" style="3" customWidth="1"/>
    <col min="6" max="6" width="11.28515625" style="3" customWidth="1"/>
    <col min="7" max="7" width="13.85546875" style="3" customWidth="1"/>
    <col min="8" max="8" width="12.28515625" style="3" customWidth="1"/>
    <col min="9" max="9" width="10.42578125" style="3" bestFit="1" customWidth="1"/>
    <col min="10" max="16384" width="9.140625" style="3"/>
  </cols>
  <sheetData>
    <row r="1" spans="1:9" ht="24" customHeight="1">
      <c r="A1" s="7" t="s">
        <v>224</v>
      </c>
    </row>
    <row r="2" spans="1:9" ht="19.5" customHeight="1">
      <c r="A2" s="308" t="s">
        <v>205</v>
      </c>
      <c r="B2" s="308"/>
    </row>
    <row r="3" spans="1:9" ht="24.75" customHeight="1">
      <c r="A3" s="6"/>
      <c r="B3" s="6"/>
      <c r="F3" s="309"/>
      <c r="G3" s="309"/>
    </row>
    <row r="4" spans="1:9" ht="33" customHeight="1">
      <c r="A4" s="310"/>
      <c r="B4" s="311"/>
      <c r="C4" s="291" t="s">
        <v>238</v>
      </c>
      <c r="D4" s="291" t="s">
        <v>239</v>
      </c>
      <c r="E4" s="291" t="s">
        <v>212</v>
      </c>
      <c r="F4" s="289" t="s">
        <v>225</v>
      </c>
      <c r="G4" s="290"/>
      <c r="H4" s="5" t="s">
        <v>140</v>
      </c>
    </row>
    <row r="5" spans="1:9" ht="45" customHeight="1">
      <c r="A5" s="312"/>
      <c r="B5" s="313"/>
      <c r="C5" s="292"/>
      <c r="D5" s="292"/>
      <c r="E5" s="292"/>
      <c r="F5" s="140" t="s">
        <v>173</v>
      </c>
      <c r="G5" s="263" t="s">
        <v>218</v>
      </c>
      <c r="H5" s="167"/>
    </row>
    <row r="6" spans="1:9" s="81" customFormat="1" ht="21.75" customHeight="1">
      <c r="A6" s="306" t="s">
        <v>0</v>
      </c>
      <c r="B6" s="307"/>
      <c r="C6" s="123">
        <f>+C7+C12+C17</f>
        <v>19705.599999999999</v>
      </c>
      <c r="D6" s="123">
        <f>+D7+D12+D17</f>
        <v>19385.45</v>
      </c>
      <c r="E6" s="123">
        <f>+E7+E12+E17</f>
        <v>60262.85</v>
      </c>
      <c r="F6" s="131">
        <f>+D6/H6*100</f>
        <v>111.41940486118736</v>
      </c>
      <c r="G6" s="131">
        <v>107.31556210411894</v>
      </c>
      <c r="H6" s="81">
        <f>+H7+H12+H17</f>
        <v>17398.63</v>
      </c>
      <c r="I6" s="132"/>
    </row>
    <row r="7" spans="1:9" s="86" customFormat="1" ht="21.75" customHeight="1">
      <c r="A7" s="128" t="s">
        <v>35</v>
      </c>
      <c r="B7" s="113"/>
      <c r="C7" s="124">
        <f>+SUM(C8:C11)</f>
        <v>7687.5</v>
      </c>
      <c r="D7" s="124">
        <f>+SUM(D8:D11)</f>
        <v>6436.25</v>
      </c>
      <c r="E7" s="124">
        <f t="shared" ref="E7" si="0">+SUM(E8:E11)</f>
        <v>21606.989999999998</v>
      </c>
      <c r="F7" s="122">
        <f>+D7/H7*100</f>
        <v>111.99068056577805</v>
      </c>
      <c r="G7" s="122">
        <f>+G8</f>
        <v>110.82377488304435</v>
      </c>
      <c r="H7" s="86">
        <f>+H8</f>
        <v>5747.13</v>
      </c>
    </row>
    <row r="8" spans="1:9" s="86" customFormat="1" ht="21.75" customHeight="1">
      <c r="A8" s="96"/>
      <c r="B8" s="125" t="s">
        <v>41</v>
      </c>
      <c r="C8" s="124">
        <v>7687.5</v>
      </c>
      <c r="D8" s="124">
        <v>6436.25</v>
      </c>
      <c r="E8" s="124">
        <v>21606.989999999998</v>
      </c>
      <c r="F8" s="122">
        <f>+D8/H8*100</f>
        <v>111.99068056577805</v>
      </c>
      <c r="G8" s="122">
        <v>110.82377488304435</v>
      </c>
      <c r="H8" s="86">
        <v>5747.13</v>
      </c>
    </row>
    <row r="9" spans="1:9" s="86" customFormat="1" ht="21.75" customHeight="1">
      <c r="A9" s="96"/>
      <c r="B9" s="125" t="s">
        <v>42</v>
      </c>
      <c r="C9" s="124"/>
      <c r="D9" s="124"/>
      <c r="E9" s="124"/>
      <c r="F9" s="122"/>
      <c r="G9" s="85"/>
    </row>
    <row r="10" spans="1:9" s="86" customFormat="1" ht="21.75" customHeight="1">
      <c r="A10" s="96"/>
      <c r="B10" s="125" t="s">
        <v>43</v>
      </c>
      <c r="C10" s="124"/>
      <c r="D10" s="124"/>
      <c r="E10" s="126"/>
      <c r="F10" s="122"/>
      <c r="G10" s="85"/>
    </row>
    <row r="11" spans="1:9" s="86" customFormat="1" ht="21.75" customHeight="1">
      <c r="A11" s="96"/>
      <c r="B11" s="125" t="s">
        <v>46</v>
      </c>
      <c r="C11" s="124"/>
      <c r="D11" s="124"/>
      <c r="E11" s="124"/>
      <c r="F11" s="122"/>
      <c r="G11" s="85"/>
    </row>
    <row r="12" spans="1:9" s="86" customFormat="1" ht="21.75" customHeight="1">
      <c r="A12" s="128" t="s">
        <v>36</v>
      </c>
      <c r="B12" s="113"/>
      <c r="C12" s="124">
        <f>+C13</f>
        <v>11652.1</v>
      </c>
      <c r="D12" s="124">
        <f t="shared" ref="D12:E12" si="1">+SUM(D13:D16)</f>
        <v>12576.2</v>
      </c>
      <c r="E12" s="124">
        <f t="shared" si="1"/>
        <v>37507.86</v>
      </c>
      <c r="F12" s="122">
        <f>+D12/H12*100</f>
        <v>111.60491635976395</v>
      </c>
      <c r="G12" s="122">
        <f>+G13</f>
        <v>105.7569340863529</v>
      </c>
      <c r="H12" s="86">
        <f>+H13+H15</f>
        <v>11268.5</v>
      </c>
    </row>
    <row r="13" spans="1:9" s="86" customFormat="1" ht="21.75" customHeight="1">
      <c r="A13" s="129"/>
      <c r="B13" s="125" t="s">
        <v>41</v>
      </c>
      <c r="C13" s="124">
        <v>11652.1</v>
      </c>
      <c r="D13" s="124">
        <v>12576.2</v>
      </c>
      <c r="E13" s="124">
        <v>37507.86</v>
      </c>
      <c r="F13" s="122">
        <f t="shared" ref="F13:F17" si="2">+D13/H13*100</f>
        <v>111.60491635976395</v>
      </c>
      <c r="G13" s="122">
        <v>105.7569340863529</v>
      </c>
      <c r="H13" s="86">
        <v>11268.5</v>
      </c>
    </row>
    <row r="14" spans="1:9" s="86" customFormat="1" ht="21.75" customHeight="1">
      <c r="A14" s="129"/>
      <c r="B14" s="125" t="s">
        <v>42</v>
      </c>
      <c r="C14" s="124"/>
      <c r="D14" s="124"/>
      <c r="E14" s="124"/>
      <c r="F14" s="122"/>
      <c r="G14" s="85"/>
    </row>
    <row r="15" spans="1:9" s="86" customFormat="1" ht="21.75" customHeight="1">
      <c r="A15" s="129"/>
      <c r="B15" s="125" t="s">
        <v>43</v>
      </c>
      <c r="C15" s="124">
        <f t="shared" ref="C15" si="3">+E15-D15</f>
        <v>0</v>
      </c>
      <c r="D15" s="124"/>
      <c r="E15" s="124"/>
      <c r="F15" s="122"/>
      <c r="G15" s="85"/>
    </row>
    <row r="16" spans="1:9" s="86" customFormat="1" ht="21.75" customHeight="1">
      <c r="A16" s="129"/>
      <c r="B16" s="125" t="s">
        <v>46</v>
      </c>
      <c r="C16" s="124"/>
      <c r="D16" s="124"/>
      <c r="E16" s="124"/>
      <c r="F16" s="122"/>
      <c r="G16" s="85"/>
    </row>
    <row r="17" spans="1:8" s="86" customFormat="1" ht="21.75" customHeight="1">
      <c r="A17" s="128" t="s">
        <v>37</v>
      </c>
      <c r="B17" s="113"/>
      <c r="C17" s="124">
        <f>+C18</f>
        <v>366</v>
      </c>
      <c r="D17" s="124">
        <f t="shared" ref="D17:E17" si="4">+SUM(D18:D20)</f>
        <v>373</v>
      </c>
      <c r="E17" s="124">
        <f t="shared" si="4"/>
        <v>1148</v>
      </c>
      <c r="F17" s="122">
        <f t="shared" si="2"/>
        <v>97.38903394255874</v>
      </c>
      <c r="G17" s="122">
        <f>+G18</f>
        <v>96.308724832214764</v>
      </c>
      <c r="H17" s="86">
        <f>+H18</f>
        <v>383</v>
      </c>
    </row>
    <row r="18" spans="1:8" s="86" customFormat="1" ht="21.75" customHeight="1">
      <c r="A18" s="96"/>
      <c r="B18" s="120" t="s">
        <v>44</v>
      </c>
      <c r="C18" s="124">
        <v>366</v>
      </c>
      <c r="D18" s="124">
        <v>373</v>
      </c>
      <c r="E18" s="124">
        <v>1148</v>
      </c>
      <c r="F18" s="122">
        <f>+D18/H18*100</f>
        <v>97.38903394255874</v>
      </c>
      <c r="G18" s="122">
        <v>96.308724832214764</v>
      </c>
      <c r="H18" s="86">
        <v>383</v>
      </c>
    </row>
    <row r="19" spans="1:8" s="86" customFormat="1" ht="21.75" customHeight="1">
      <c r="A19" s="96"/>
      <c r="B19" s="120" t="s">
        <v>45</v>
      </c>
      <c r="C19" s="124"/>
      <c r="D19" s="124"/>
      <c r="E19" s="124"/>
      <c r="F19" s="122"/>
      <c r="G19" s="85"/>
    </row>
    <row r="20" spans="1:8" s="86" customFormat="1" ht="21.75" customHeight="1">
      <c r="A20" s="130"/>
      <c r="B20" s="127" t="s">
        <v>22</v>
      </c>
      <c r="C20" s="103"/>
      <c r="D20" s="103"/>
      <c r="E20" s="103"/>
      <c r="F20" s="103"/>
      <c r="G20" s="103"/>
    </row>
    <row r="21" spans="1:8" ht="20.100000000000001" customHeight="1"/>
    <row r="22" spans="1:8" ht="20.100000000000001" customHeight="1"/>
    <row r="23" spans="1:8" ht="20.100000000000001" customHeight="1"/>
    <row r="24" spans="1:8" ht="20.100000000000001" customHeight="1"/>
    <row r="25" spans="1:8" ht="20.100000000000001" customHeight="1"/>
    <row r="26" spans="1:8" ht="20.100000000000001" customHeight="1"/>
    <row r="27" spans="1:8" ht="20.100000000000001" customHeight="1"/>
    <row r="28" spans="1:8" ht="20.100000000000001" customHeight="1"/>
    <row r="29" spans="1:8" ht="20.100000000000001" customHeight="1"/>
    <row r="30" spans="1:8" ht="20.100000000000001" customHeight="1"/>
    <row r="31" spans="1:8" ht="20.100000000000001" customHeight="1"/>
    <row r="32" spans="1:8" ht="20.100000000000001" customHeight="1"/>
  </sheetData>
  <mergeCells count="8">
    <mergeCell ref="A6:B6"/>
    <mergeCell ref="A2:B2"/>
    <mergeCell ref="F3:G3"/>
    <mergeCell ref="A4:B5"/>
    <mergeCell ref="C4:C5"/>
    <mergeCell ref="D4:D5"/>
    <mergeCell ref="E4:E5"/>
    <mergeCell ref="F4:G4"/>
  </mergeCells>
  <pageMargins left="1.03" right="0.511811023622047" top="0.49"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SX NN</vt:lpstr>
      <vt:lpstr>IIP tháng</vt:lpstr>
      <vt:lpstr>SPCN</vt:lpstr>
      <vt:lpstr>VĐTTXH</vt:lpstr>
      <vt:lpstr>VĐTNSNN tháng</vt:lpstr>
      <vt:lpstr>DTBL tháng</vt:lpstr>
      <vt:lpstr>DTLT tháng</vt:lpstr>
      <vt:lpstr>CPI </vt:lpstr>
      <vt:lpstr>DTVT tháng</vt:lpstr>
      <vt:lpstr>VT tháng</vt:lpstr>
      <vt:lpstr>TT-AT XH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2019-03-22T03:02:38Z</cp:lastPrinted>
  <dcterms:created xsi:type="dcterms:W3CDTF">2012-04-04T08:13:05Z</dcterms:created>
  <dcterms:modified xsi:type="dcterms:W3CDTF">2019-03-22T04:20:25Z</dcterms:modified>
</cp:coreProperties>
</file>