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10320" windowHeight="8115" tabRatio="774"/>
  </bookViews>
  <sheets>
    <sheet name="SX NN" sheetId="12" r:id="rId1"/>
    <sheet name="IIP" sheetId="19" r:id="rId2"/>
    <sheet name="SPCN" sheetId="21" r:id="rId3"/>
    <sheet name="Vốn đầu tư" sheetId="9" r:id="rId4"/>
    <sheet name="DT bán lẻ" sheetId="20" r:id="rId5"/>
    <sheet name="DT DV" sheetId="24" r:id="rId6"/>
    <sheet name="CPI " sheetId="43" r:id="rId7"/>
    <sheet name="DT vận tải" sheetId="44" r:id="rId8"/>
    <sheet name="VT HKHH" sheetId="45" r:id="rId9"/>
    <sheet name="TT-AT XH" sheetId="50" r:id="rId10"/>
  </sheets>
  <definedNames>
    <definedName name="OLE_LINK1" localSheetId="7">'DT vận tải'!$H$6</definedName>
  </definedNames>
  <calcPr calcId="152511"/>
</workbook>
</file>

<file path=xl/calcChain.xml><?xml version="1.0" encoding="utf-8"?>
<calcChain xmlns="http://schemas.openxmlformats.org/spreadsheetml/2006/main">
  <c r="E22" i="50" l="1"/>
  <c r="E19" i="50"/>
  <c r="D22" i="50"/>
  <c r="D19" i="50"/>
  <c r="E21" i="12" l="1"/>
  <c r="E22" i="12"/>
  <c r="E23" i="12"/>
  <c r="E20" i="12"/>
  <c r="D15" i="50" l="1"/>
  <c r="D11" i="50"/>
  <c r="D7" i="50"/>
  <c r="G6" i="45"/>
  <c r="F6" i="44"/>
  <c r="G10" i="44"/>
  <c r="D14" i="50" l="1"/>
  <c r="D10" i="50"/>
  <c r="D6" i="50"/>
  <c r="G16" i="45" l="1"/>
  <c r="F16" i="45"/>
  <c r="F6" i="45"/>
  <c r="E29" i="45"/>
  <c r="E28" i="45"/>
  <c r="E23" i="45"/>
  <c r="E22" i="45"/>
  <c r="E16" i="45"/>
  <c r="E18" i="44"/>
  <c r="E16" i="44"/>
  <c r="E15" i="44"/>
  <c r="E10" i="44"/>
  <c r="H12" i="44"/>
  <c r="H6" i="44"/>
  <c r="C6" i="44"/>
  <c r="E6" i="44" l="1"/>
  <c r="H5" i="44"/>
  <c r="G22" i="50"/>
  <c r="G19" i="50"/>
  <c r="G15" i="50"/>
  <c r="G11" i="50"/>
  <c r="G7" i="50"/>
  <c r="G10" i="50"/>
  <c r="G14" i="50"/>
  <c r="G6" i="50"/>
  <c r="F11" i="50"/>
  <c r="F15" i="50"/>
  <c r="F7" i="50"/>
  <c r="E7" i="50" l="1"/>
  <c r="E11" i="50"/>
  <c r="E15" i="50"/>
  <c r="H25" i="45" l="1"/>
  <c r="H19" i="45"/>
  <c r="H12" i="45"/>
  <c r="E10" i="45"/>
  <c r="H6" i="45"/>
  <c r="D6" i="45"/>
  <c r="D12" i="45"/>
  <c r="D19" i="45"/>
  <c r="D25" i="45"/>
  <c r="C25" i="45"/>
  <c r="C19" i="45"/>
  <c r="C12" i="45"/>
  <c r="C6" i="45"/>
  <c r="E6" i="45" s="1"/>
  <c r="D12" i="44"/>
  <c r="D6" i="44"/>
  <c r="C12" i="44"/>
  <c r="E12" i="44" s="1"/>
  <c r="D5" i="20"/>
  <c r="E5" i="20"/>
  <c r="C5" i="20"/>
  <c r="E19" i="45" l="1"/>
  <c r="E25" i="45"/>
  <c r="E12" i="45"/>
  <c r="C5" i="44"/>
  <c r="E5" i="44" s="1"/>
  <c r="D5" i="44"/>
  <c r="C5" i="24" l="1"/>
  <c r="D5" i="24"/>
  <c r="B5" i="24"/>
  <c r="E29" i="12" l="1"/>
  <c r="C14" i="50" l="1"/>
  <c r="C10" i="50"/>
  <c r="C6" i="50"/>
  <c r="E14" i="50" l="1"/>
  <c r="F14" i="50"/>
  <c r="E10" i="50"/>
  <c r="F10" i="50"/>
  <c r="E6" i="50"/>
  <c r="F6" i="50"/>
  <c r="E31" i="12"/>
  <c r="E32" i="12"/>
  <c r="E25" i="12"/>
  <c r="E26" i="12"/>
  <c r="E27" i="12"/>
  <c r="E28" i="12"/>
</calcChain>
</file>

<file path=xl/sharedStrings.xml><?xml version="1.0" encoding="utf-8"?>
<sst xmlns="http://schemas.openxmlformats.org/spreadsheetml/2006/main" count="287" uniqueCount="220">
  <si>
    <t>Tổng số</t>
  </si>
  <si>
    <t>TỔNG SỐ</t>
  </si>
  <si>
    <t xml:space="preserve">Tổng số </t>
  </si>
  <si>
    <t>Ngô</t>
  </si>
  <si>
    <t>Đơn vị tính: %</t>
  </si>
  <si>
    <t>Phân theo nhóm hàng</t>
  </si>
  <si>
    <t>Hàng ăn và dịch vụ ăn uống</t>
  </si>
  <si>
    <t>Lương thực</t>
  </si>
  <si>
    <t>Thực phẩm</t>
  </si>
  <si>
    <t>Ăn uống ngoài gia đình</t>
  </si>
  <si>
    <t>Đồ uống và thuốc lá</t>
  </si>
  <si>
    <t>May mặc, giày dép và mũ nón</t>
  </si>
  <si>
    <t>Nhà ở và vật liệu xây dựng</t>
  </si>
  <si>
    <t>Thiết bị và đồ dùng gia đình</t>
  </si>
  <si>
    <t>Thuốc và dịch vụ y tế</t>
  </si>
  <si>
    <t>Giao thông</t>
  </si>
  <si>
    <t>Bưu chính viễn thông</t>
  </si>
  <si>
    <t>Giáo dục</t>
  </si>
  <si>
    <t>Văn hoá, giải trí và du lịch</t>
  </si>
  <si>
    <t>Chỉ số giá tháng báo cáo so với:</t>
  </si>
  <si>
    <t>CHỈ SỐ GIÁ TIÊU DÙNG CHUNG</t>
  </si>
  <si>
    <t>Đồ dùng, dụng cụ trang thiết bị gia đình</t>
  </si>
  <si>
    <t>Lương thực, thực phẩm</t>
  </si>
  <si>
    <t>Hàng may mặc</t>
  </si>
  <si>
    <t>Khai khoáng</t>
  </si>
  <si>
    <t>Hàng hóa và dịch vụ khác</t>
  </si>
  <si>
    <t>Sản lượng thu hoạch các loại cây trồng (Tấn)</t>
  </si>
  <si>
    <t>Dịch vụ ăn uống</t>
  </si>
  <si>
    <t xml:space="preserve">Ước tính
 kỳ báo cáo </t>
  </si>
  <si>
    <t>Diện tích gieo trồng cây hàng năm (Ha)</t>
  </si>
  <si>
    <t>Các loại cây khác (Ha)</t>
  </si>
  <si>
    <t>Toàn ngành công nghiệp</t>
  </si>
  <si>
    <t>Đơn vị 
tính</t>
  </si>
  <si>
    <t>Vốn ngân sách Nhà nước cấp tỉnh</t>
  </si>
  <si>
    <t>Vốn ngân sách Nhà nước cấp xã</t>
  </si>
  <si>
    <t>Vốn ngân sách Nhà nước cấp huyện</t>
  </si>
  <si>
    <t>Vốn cân đối ngân sách tỉnh</t>
  </si>
  <si>
    <t>CHỈ SỐ GIÁ VÀNG</t>
  </si>
  <si>
    <t>CHỈ SỐ GIÁ ĐÔ LA MỸ</t>
  </si>
  <si>
    <t>Vận tải hành khách</t>
  </si>
  <si>
    <t>Vận tải hàng hóa</t>
  </si>
  <si>
    <t>Dịch vụ hỗ trợ vận tải</t>
  </si>
  <si>
    <t>Tai nạn giao thông</t>
  </si>
  <si>
    <t>Cháy, nổ</t>
  </si>
  <si>
    <t>Số vụ tai nạn giao thông (Vụ)</t>
  </si>
  <si>
    <t>Số người chết (Người)</t>
  </si>
  <si>
    <t>Số người bị thương (Người)</t>
  </si>
  <si>
    <t>Số vụ cháy, nổ (Vụ)</t>
  </si>
  <si>
    <t>Tổng giá trị tài sản thiệt hại ước tính (Triệu đồng)</t>
  </si>
  <si>
    <t xml:space="preserve">Ước tính
kỳ báo cáo </t>
  </si>
  <si>
    <t>Các loại cây khác</t>
  </si>
  <si>
    <t>Đường bộ</t>
  </si>
  <si>
    <t>Đường sắt</t>
  </si>
  <si>
    <t>Đường thủy</t>
  </si>
  <si>
    <t>Kỳ báo cáo 
so với cùng kỳ
năm trước (%)</t>
  </si>
  <si>
    <t>Sơ bộ kỳ 
báo cáo</t>
  </si>
  <si>
    <t>Kỳ báo cáo
 so với cùng kỳ năm
 trước (%)</t>
  </si>
  <si>
    <t>Ước tính 
kỳ báo cáo
so với 
kỳ trước</t>
  </si>
  <si>
    <t>Ước tính kỳ báo cáo so với cùng 
kỳ năm trước</t>
  </si>
  <si>
    <t>Kỳ báo cáo 
so với cùng 
kỳ năm 
trước (%)</t>
  </si>
  <si>
    <t>Kỳ báo cáo
so với cùng kỳ năm 
trước (%)</t>
  </si>
  <si>
    <t>Cộng dồn từ đầu năm đến cuối kỳ báo cáo so với cùng kỳ năm trước</t>
  </si>
  <si>
    <t xml:space="preserve">Cộng dồn từ đầu năm đến cuối kỳ 
báo cáo </t>
  </si>
  <si>
    <t>Cộng dồn từ đầu năm đến cuối kỳ báo cáo so với cùng kỳ 
năm trước (%)</t>
  </si>
  <si>
    <t>Cộng dồn từ đầu năm đến cuối kỳ báo cáo so với cùng kỳ năm trước (%)</t>
  </si>
  <si>
    <t>Cộng dồn từ đầu năm đến cuối kỳ báo cáo</t>
  </si>
  <si>
    <t>Cộng dồn từ 
đầu năm đến
 cuối kỳ báo cáo</t>
  </si>
  <si>
    <t>Cộng dồn từ đầu năm đến cuối kỳ báo cáo so với cùng kỳ
năm trước (%)</t>
  </si>
  <si>
    <t xml:space="preserve">Thực hiện
kỳ trước
(Triệu
đồng) </t>
  </si>
  <si>
    <t>Ước tính
kỳ báo cáo
(Triệu
đồng)</t>
  </si>
  <si>
    <t>Cộng dồn 
thực hiện
đến cuối
kỳ báo cáo
(Triệu đồng)</t>
  </si>
  <si>
    <r>
      <t>Đơn vị tính:</t>
    </r>
    <r>
      <rPr>
        <b/>
        <i/>
        <sz val="12"/>
        <rFont val="Times New Roman"/>
        <family val="1"/>
      </rPr>
      <t xml:space="preserve"> </t>
    </r>
    <r>
      <rPr>
        <sz val="12"/>
        <rFont val="Times New Roman"/>
        <family val="1"/>
      </rPr>
      <t>%</t>
    </r>
  </si>
  <si>
    <t>Ước tính
kỳ báo cáo
(Triệu đồng)</t>
  </si>
  <si>
    <t>Ước tính
 kỳ báo
cáo 
(Triệu đồng)</t>
  </si>
  <si>
    <t>Cộng dồn từ
 đầu năm đến cuối kỳ
 báo cáo 
(Triệu đồng)</t>
  </si>
  <si>
    <t>Chăn nuôi</t>
  </si>
  <si>
    <t>Trâu (con)</t>
  </si>
  <si>
    <t>Bò (con)</t>
  </si>
  <si>
    <t>Lợn (con)</t>
  </si>
  <si>
    <t>Gia cầm (1000 con)</t>
  </si>
  <si>
    <t>Trong đó: Gà (1000 con)</t>
  </si>
  <si>
    <t>Lâm nghiệp</t>
  </si>
  <si>
    <t>Sản lượng củi khai thác (Ste)</t>
  </si>
  <si>
    <t>Sản lượng gỗ khai thác (m³)</t>
  </si>
  <si>
    <t xml:space="preserve">Thực hiện cùng kỳ năm trước </t>
  </si>
  <si>
    <t>Thực hiện kỳ báo cáo</t>
  </si>
  <si>
    <t>Kỳ báo cáo so với cùng kỳ năm trước (%)</t>
  </si>
  <si>
    <t>B</t>
  </si>
  <si>
    <t>Khai khoáng khác</t>
  </si>
  <si>
    <t>08</t>
  </si>
  <si>
    <t>Công nghiệp chế biến , chế tạo</t>
  </si>
  <si>
    <t>C</t>
  </si>
  <si>
    <t>Sản xuất chế biến thực phẩm</t>
  </si>
  <si>
    <t>10</t>
  </si>
  <si>
    <t>Sản xuất đồ uống</t>
  </si>
  <si>
    <t>11</t>
  </si>
  <si>
    <t>Dệt</t>
  </si>
  <si>
    <t>13</t>
  </si>
  <si>
    <t>Sản xuất trang phục</t>
  </si>
  <si>
    <t>14</t>
  </si>
  <si>
    <t>Chế biến gỗ và sản xuất sản phẩm từ gỗ, tre, nứa (trừ giường, tủ, bàn, ghế); sản xuất sản phẩm từ rơm, rạ và vật liệu tết bện</t>
  </si>
  <si>
    <t>16</t>
  </si>
  <si>
    <t>Sản xuất sản phẩm từ cao su và plastic</t>
  </si>
  <si>
    <t>22</t>
  </si>
  <si>
    <t>Sản xuất sản phẩm từ khoáng phi kim loại khác</t>
  </si>
  <si>
    <t>23</t>
  </si>
  <si>
    <t>Sản xuất sản phẩm từ kim loại đúc sẵn (trừ máy móc, thiết bị)</t>
  </si>
  <si>
    <t>25</t>
  </si>
  <si>
    <t>Sản xuất giường, tủ, bàn, ghế</t>
  </si>
  <si>
    <t>31</t>
  </si>
  <si>
    <t>Sản xuất và phân phối điện, khí đốt, nước nóng, hơi nước và điều hoà không khí</t>
  </si>
  <si>
    <t>D</t>
  </si>
  <si>
    <t>35</t>
  </si>
  <si>
    <t>Cung cấp nước; hoạt động quản lý và xử lý rác thải, nước thải</t>
  </si>
  <si>
    <t>E</t>
  </si>
  <si>
    <t>Khai thác, xử lý và cung cấp nước</t>
  </si>
  <si>
    <t>36</t>
  </si>
  <si>
    <t>Hoạt động thu gom, xử lý và tiêu huỷ rác thải; tái chế phế liệu</t>
  </si>
  <si>
    <t>38</t>
  </si>
  <si>
    <t>Mã số</t>
  </si>
  <si>
    <t>Đá xây dựng khác</t>
  </si>
  <si>
    <t>Tấn</t>
  </si>
  <si>
    <t>Nước tinh khiết</t>
  </si>
  <si>
    <t>1000 lít</t>
  </si>
  <si>
    <t>Vải dệt thoi khác từ sợi bông</t>
  </si>
  <si>
    <t>Các loại mền chăn, các loại chăn nhồi lông, các loại nệm, đệm, nệm ghế, nệm gối, túi ngủ và loại tương tự có gắn lò xo hoặc nhồi hoặc lắp bên trong bằng vật liệu nhựa hoặc bằng cao su hoặc bằng chất dẻo xốp</t>
  </si>
  <si>
    <t>1000 cái</t>
  </si>
  <si>
    <t>Sản phẩm mây, tre đan các loại</t>
  </si>
  <si>
    <t>Triệu đồng</t>
  </si>
  <si>
    <t>Dịch vụ sản xuất đồ xõy lắp bằng plastic</t>
  </si>
  <si>
    <t>Gạch xây dựng bằng đất sét nung (trừ gốm, sứ) quy chuẩn 220x105x60mm</t>
  </si>
  <si>
    <t>1000 viên</t>
  </si>
  <si>
    <t>Xi măng Portland đen</t>
  </si>
  <si>
    <t>Gạch và gạch khối xây dựng bằng xi măng, bê tông hoặc đá nhân tạo</t>
  </si>
  <si>
    <t>Cấu kiện làm sẵn cho xây dựng hoặc kỹ thuật dân dụng, bằng xi măng, bê tông hoặc đá nhân tạo</t>
  </si>
  <si>
    <t>Cửa ra vào, cửa sổ bằng sắt, thép</t>
  </si>
  <si>
    <t>Điện sản xuất</t>
  </si>
  <si>
    <t>Triệu KWh</t>
  </si>
  <si>
    <t>Điện thương phẩm</t>
  </si>
  <si>
    <t>Nước uống được</t>
  </si>
  <si>
    <t>Dịch vụ thu gom rác thải không độc hại có thể tái chế</t>
  </si>
  <si>
    <t>M³</t>
  </si>
  <si>
    <r>
      <t>M</t>
    </r>
    <r>
      <rPr>
        <sz val="10"/>
        <rFont val="Calibri"/>
        <family val="2"/>
      </rPr>
      <t>²</t>
    </r>
  </si>
  <si>
    <t>1000 m³</t>
  </si>
  <si>
    <r>
      <t>1000 m</t>
    </r>
    <r>
      <rPr>
        <sz val="10"/>
        <rFont val="Calibri"/>
        <family val="2"/>
      </rPr>
      <t>²</t>
    </r>
  </si>
  <si>
    <t>Trong đó: Thu từ quỹ sử dụng đất</t>
  </si>
  <si>
    <t>Vốn TW hỗ trợ đầu tư theo mục tiêu</t>
  </si>
  <si>
    <t>Vốn nước ngoài (ODA)</t>
  </si>
  <si>
    <t>Xổ số kiến thiết</t>
  </si>
  <si>
    <t>Vốn khác</t>
  </si>
  <si>
    <t>Vốn cân đối ngân sách huyện</t>
  </si>
  <si>
    <t>Vốn tỉnh hỗ trợ đầu tư theo mục tiêu</t>
  </si>
  <si>
    <t>Vốn cân đối ngân sách xã</t>
  </si>
  <si>
    <t>Vốn huyện hỗ trợ đầu tư theo mục tiêu</t>
  </si>
  <si>
    <t>Ước tính
kỳ
báo cáo
(Triệu đồng)</t>
  </si>
  <si>
    <t>Vật phẩm, văn hóa, giáo dục</t>
  </si>
  <si>
    <t>Gỗ và vật liệu xây dựng</t>
  </si>
  <si>
    <t>Ô tô các loại</t>
  </si>
  <si>
    <t>Phương tiện đi lại ( Kể cả phụ tùng)</t>
  </si>
  <si>
    <t>Xăng dầu các loại</t>
  </si>
  <si>
    <t>Nhiên liệu khác (Trừ xăng dầu)</t>
  </si>
  <si>
    <t>Hàng hóa khác</t>
  </si>
  <si>
    <t>Đá quý, kim loại quý và sản phẩm</t>
  </si>
  <si>
    <t>Sửa chữa ô tô, mô tô, xe máy và xe có động cơ khác</t>
  </si>
  <si>
    <t>Cộng dồn từ từ đầu năm
đến cuối kỳ
báo cáo
(Triệu đồng)</t>
  </si>
  <si>
    <t>Tháng cùng kỳ</t>
  </si>
  <si>
    <t>Cộng dồn cùng kỳ</t>
  </si>
  <si>
    <t>Cùng kỳ năm trước</t>
  </si>
  <si>
    <t>Tháng 12 năm trước</t>
  </si>
  <si>
    <t xml:space="preserve">Tháng trước </t>
  </si>
  <si>
    <t>Rau các loại</t>
  </si>
  <si>
    <t>Thực hiện từ đầu năm đến kỳ trước kỳ báo cáo</t>
  </si>
  <si>
    <t xml:space="preserve">1. Sản xuất nông nghiệp đến ngày 15 tháng báo cáo </t>
  </si>
  <si>
    <t>2. Chỉ số sản xuất công nghiệp</t>
  </si>
  <si>
    <t>3. Sản lượng một số sản phẩm công nghiệp chủ yếu</t>
  </si>
  <si>
    <t>4. Vốn đầu tư thực hiện từ nguồn ngân sách Nhà nước</t>
  </si>
  <si>
    <t xml:space="preserve">5. Doanh thu bán lẻ hàng hoá </t>
  </si>
  <si>
    <t>7. Chỉ số giá tiêu dùng, chỉ số giá vàng và chỉ số giá Đô la Mỹ</t>
  </si>
  <si>
    <t xml:space="preserve">8. Doanh thu vận tải, kho bãi và dịch vụ hỗ trợ vận tải </t>
  </si>
  <si>
    <t>Lúa</t>
  </si>
  <si>
    <t>Lúa đông xuân</t>
  </si>
  <si>
    <t>Mía</t>
  </si>
  <si>
    <t>Trong đó:</t>
  </si>
  <si>
    <t>Cộng dồn từ đầu năm đến cuối kỳ báo cáo (Triệu đồng)</t>
  </si>
  <si>
    <t>Lạc</t>
  </si>
  <si>
    <t>Cộng dồn từ
đầu năm đến
cuối kỳ báo cáo so với cùng
kỳ năm
trước (%)</t>
  </si>
  <si>
    <t>Lúa mùa</t>
  </si>
  <si>
    <r>
      <rPr>
        <i/>
        <sz val="12"/>
        <rFont val="Times New Roman"/>
        <family val="1"/>
      </rPr>
      <t>Trong đó</t>
    </r>
    <r>
      <rPr>
        <sz val="12"/>
        <rFont val="Times New Roman"/>
        <family val="1"/>
      </rPr>
      <t>: Dịch vụ y tế</t>
    </r>
  </si>
  <si>
    <r>
      <rPr>
        <i/>
        <sz val="12"/>
        <rFont val="Times New Roman"/>
        <family val="1"/>
      </rPr>
      <t>Trong đó</t>
    </r>
    <r>
      <rPr>
        <sz val="12"/>
        <rFont val="Times New Roman"/>
        <family val="1"/>
      </rPr>
      <t>: Dịch vụ giáo dục</t>
    </r>
  </si>
  <si>
    <t>Dịch vụ sản xuất gỗ dán, gỗ lạng, ván ép và ván mỏng khác</t>
  </si>
  <si>
    <t>Chè (trà) nguyên chất (như: chè (trà) xanh, chè (trà) đen)</t>
  </si>
  <si>
    <t>Thực hiện 
tháng trước tháng báo cáo</t>
  </si>
  <si>
    <t>Cộng dồn 
thực hiện
đến cuối
kỳ báo cáo so với kế hoạch năm
(%)</t>
  </si>
  <si>
    <t>Thực hiện
tháng trước tháng báo cáo 
(Triệu đồng)</t>
  </si>
  <si>
    <t>Kỳ báo cáo so với 
cùng kỳ năm trước 
(%)</t>
  </si>
  <si>
    <t>Thực hiện
tháng trước tháng báo cáo
(Triệu đồng)</t>
  </si>
  <si>
    <t>Kỳ
báo cáo
 so với cùng kỳ năm trước
(%)</t>
  </si>
  <si>
    <t>9. Vận tải hành khách và hàng hóa của địa phương</t>
  </si>
  <si>
    <t>A. HÀNH KHÁCH</t>
  </si>
  <si>
    <t>I. Vận chuyển (Nghìn HK)</t>
  </si>
  <si>
    <t>Đường biển</t>
  </si>
  <si>
    <t>Đường thủy nội địa</t>
  </si>
  <si>
    <t>Hàng không</t>
  </si>
  <si>
    <t>II. Luân chuyển (Nghìn lượt HK.km)</t>
  </si>
  <si>
    <t>B. HÀNG HÓA</t>
  </si>
  <si>
    <t>I. Vận chuyển (Nghìn tấn)</t>
  </si>
  <si>
    <t>II. Luân chuyển (Nghìn tấn.km)</t>
  </si>
  <si>
    <t>10. Trật tự, an toàn xã hội</t>
  </si>
  <si>
    <t>Kỳ báo cáo 
so với kỳ
trước (%)</t>
  </si>
  <si>
    <t>6. Doanh thu dịch vụ lưu trú, ăn uống, du lịch lữ hành và dịch vụ khác</t>
  </si>
  <si>
    <t>Dịch vụ lưu trú, ăn uống</t>
  </si>
  <si>
    <t>Dịch vụ lưu trú</t>
  </si>
  <si>
    <t>Du lịch lữ hành</t>
  </si>
  <si>
    <t>Dịch vụ khác</t>
  </si>
  <si>
    <t>Kỳ báo cáo so với kỳ trước (%)</t>
  </si>
  <si>
    <t>Kỳ gốc 2019</t>
  </si>
  <si>
    <t>Tháng 11 năm 2020</t>
  </si>
  <si>
    <t>T10</t>
  </si>
  <si>
    <t>Khoai lang</t>
  </si>
  <si>
    <t>Chỉ số giá bình quân 11 tháng năm báo cáo so với cùng kỳ năm trước</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</si>
</sst>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
    <numFmt numFmtId="165" formatCode="_-* #,##0\ _P_t_s_-;\-* #,##0\ _P_t_s_-;_-* &quot;-&quot;\ _P_t_s_-;_-@_-"/>
    <numFmt numFmtId="166" formatCode="_(* #,##0_);_(* \(#,##0\);_(* &quot;-&quot;??_);_(@_)"/>
    <numFmt numFmtId="167" formatCode="\ \ ########"/>
    <numFmt numFmtId="168" formatCode="_(* #,##0.0_);_(* \(#,##0.0\);_(* &quot;-&quot;??_);_(@_)"/>
    <numFmt numFmtId="169" formatCode="#,##0.0_);\(#,##0.0\)"/>
    <numFmt numFmtId="170" formatCode="#,##0.00;[Red]#,##0.00"/>
    <numFmt numFmtId="171" formatCode="_(* #,##0.0_);_(* \(#,##0.0\);_(* &quot;-&quot;?_);_(@_)"/>
  </numFmts>
  <fonts count="28" x14ac:knownFonts="1">
    <font>
      <sz val="10"/>
      <name val="Arial"/>
    </font>
    <font>
      <sz val="11"/>
      <color theme="1"/>
      <name val="Arial"/>
      <family val="2"/>
      <scheme val="minor"/>
    </font>
    <font>
      <sz val="10"/>
      <name val="Arial"/>
      <family val="2"/>
    </font>
    <font>
      <sz val="8"/>
      <name val="Arial"/>
      <family val="2"/>
    </font>
    <font>
      <sz val="12"/>
      <name val=".VnTime"/>
      <family val="2"/>
    </font>
    <font>
      <sz val="13"/>
      <name val=".VnTime"/>
      <family val="2"/>
    </font>
    <font>
      <sz val="12"/>
      <name val="Times New Roman"/>
      <family val="1"/>
    </font>
    <font>
      <sz val="10"/>
      <name val=".VnTime"/>
      <family val="2"/>
    </font>
    <font>
      <sz val="10"/>
      <name val="MS Sans Serif"/>
      <family val="2"/>
    </font>
    <font>
      <b/>
      <i/>
      <sz val="12"/>
      <name val="Times New Roman"/>
      <family val="1"/>
    </font>
    <font>
      <sz val="11"/>
      <name val=".VnTime"/>
      <family val="2"/>
    </font>
    <font>
      <b/>
      <sz val="12"/>
      <name val="Times New Roman"/>
      <family val="1"/>
    </font>
    <font>
      <sz val="11"/>
      <name val="Times New Roman"/>
      <family val="1"/>
    </font>
    <font>
      <b/>
      <sz val="11"/>
      <name val="Times New Roman"/>
      <family val="1"/>
    </font>
    <font>
      <i/>
      <sz val="12"/>
      <name val="Times New Roman"/>
      <family val="1"/>
    </font>
    <font>
      <b/>
      <sz val="10"/>
      <color rgb="FF000000"/>
      <name val="Times New Roman"/>
      <family val="1"/>
    </font>
    <font>
      <sz val="10"/>
      <color rgb="FF000000"/>
      <name val="Times New Roman"/>
      <family val="1"/>
    </font>
    <font>
      <sz val="10"/>
      <name val="Times New Roman"/>
      <family val="1"/>
    </font>
    <font>
      <b/>
      <sz val="10"/>
      <name val="Times New Roman"/>
      <family val="1"/>
    </font>
    <font>
      <sz val="10"/>
      <name val="Calibri"/>
      <family val="2"/>
    </font>
    <font>
      <i/>
      <sz val="11"/>
      <name val="Times New Roman"/>
      <family val="1"/>
    </font>
    <font>
      <sz val="10"/>
      <name val="Arial"/>
      <family val="2"/>
    </font>
    <font>
      <b/>
      <i/>
      <sz val="10"/>
      <name val="Times New Roman"/>
      <family val="1"/>
    </font>
    <font>
      <sz val="10"/>
      <color rgb="FF000000"/>
      <name val="Arial"/>
      <family val="2"/>
      <scheme val="minor"/>
    </font>
    <font>
      <sz val="12"/>
      <color rgb="FFFF0000"/>
      <name val="Times New Roman"/>
      <family val="1"/>
    </font>
    <font>
      <sz val="14"/>
      <color rgb="FFFF0000"/>
      <name val="Calibri"/>
      <family val="2"/>
    </font>
    <font>
      <sz val="8"/>
      <color rgb="FF000000"/>
      <name val="Arial"/>
      <family val="2"/>
    </font>
    <font>
      <b/>
      <sz val="12"/>
      <name val="Calibri"/>
      <family val="2"/>
    </font>
  </fonts>
  <fills count="4">
    <fill>
      <patternFill patternType="none"/>
    </fill>
    <fill>
      <patternFill patternType="gray125"/>
    </fill>
    <fill>
      <patternFill patternType="solid">
        <fgColor indexed="24"/>
      </patternFill>
    </fill>
    <fill>
      <patternFill patternType="solid">
        <fgColor theme="0"/>
        <bgColor indexed="64"/>
      </patternFill>
    </fill>
  </fills>
  <borders count="2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hair">
        <color rgb="FF000000"/>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s>
  <cellStyleXfs count="17">
    <xf numFmtId="0" fontId="0" fillId="0" borderId="0"/>
    <xf numFmtId="165" fontId="4" fillId="0" borderId="0" applyFont="0" applyFill="0" applyBorder="0" applyAlignment="0" applyProtection="0"/>
    <xf numFmtId="0" fontId="10" fillId="2" borderId="0" applyNumberFormat="0"/>
    <xf numFmtId="0" fontId="4" fillId="0" borderId="0"/>
    <xf numFmtId="0" fontId="4" fillId="0" borderId="0"/>
    <xf numFmtId="0" fontId="7" fillId="0" borderId="0"/>
    <xf numFmtId="0" fontId="4" fillId="0" borderId="0"/>
    <xf numFmtId="0" fontId="5" fillId="0" borderId="0"/>
    <xf numFmtId="0" fontId="2" fillId="0" borderId="0"/>
    <xf numFmtId="0" fontId="4" fillId="0" borderId="0"/>
    <xf numFmtId="0" fontId="8" fillId="0" borderId="0"/>
    <xf numFmtId="9" fontId="2" fillId="0" borderId="0" applyFont="0" applyFill="0" applyBorder="0" applyAlignment="0" applyProtection="0"/>
    <xf numFmtId="43" fontId="2" fillId="0" borderId="0" applyFont="0" applyFill="0" applyBorder="0" applyAlignment="0" applyProtection="0"/>
    <xf numFmtId="0" fontId="21" fillId="0" borderId="0"/>
    <xf numFmtId="0" fontId="1" fillId="0" borderId="0"/>
    <xf numFmtId="0" fontId="8" fillId="0" borderId="0"/>
    <xf numFmtId="0" fontId="4" fillId="0" borderId="0"/>
  </cellStyleXfs>
  <cellXfs count="299">
    <xf numFmtId="0" fontId="0" fillId="0" borderId="0" xfId="0"/>
    <xf numFmtId="0" fontId="6" fillId="0" borderId="0" xfId="3" applyFont="1" applyFill="1" applyBorder="1"/>
    <xf numFmtId="0" fontId="11" fillId="0" borderId="0" xfId="3" applyFont="1" applyFill="1" applyBorder="1" applyAlignment="1"/>
    <xf numFmtId="0" fontId="6" fillId="0" borderId="0" xfId="0" applyFont="1" applyFill="1"/>
    <xf numFmtId="0" fontId="11" fillId="0" borderId="0" xfId="0" applyFont="1" applyFill="1"/>
    <xf numFmtId="0" fontId="12" fillId="0" borderId="3" xfId="0" applyFont="1" applyFill="1" applyBorder="1" applyAlignment="1">
      <alignment horizontal="center" vertical="center" wrapText="1"/>
    </xf>
    <xf numFmtId="0" fontId="6" fillId="0" borderId="1" xfId="0" applyFont="1" applyFill="1" applyBorder="1"/>
    <xf numFmtId="0" fontId="11" fillId="0" borderId="0" xfId="0" applyNumberFormat="1" applyFont="1" applyFill="1" applyBorder="1" applyAlignment="1"/>
    <xf numFmtId="0" fontId="6" fillId="0" borderId="0" xfId="0" applyFont="1" applyFill="1" applyBorder="1"/>
    <xf numFmtId="0" fontId="6" fillId="0" borderId="0" xfId="4" applyFont="1" applyFill="1"/>
    <xf numFmtId="0" fontId="6" fillId="0" borderId="1" xfId="4" applyFont="1" applyFill="1" applyBorder="1"/>
    <xf numFmtId="0" fontId="6" fillId="0" borderId="0" xfId="4" applyFont="1" applyFill="1" applyBorder="1"/>
    <xf numFmtId="0" fontId="6" fillId="0" borderId="0" xfId="8" applyFont="1" applyFill="1" applyBorder="1"/>
    <xf numFmtId="0" fontId="6" fillId="0" borderId="0" xfId="1" applyNumberFormat="1" applyFont="1" applyFill="1" applyBorder="1" applyAlignment="1">
      <alignment horizontal="right" indent="5"/>
    </xf>
    <xf numFmtId="164" fontId="6" fillId="0" borderId="0" xfId="4" applyNumberFormat="1" applyFont="1" applyFill="1" applyBorder="1" applyAlignment="1">
      <alignment horizontal="right" indent="5"/>
    </xf>
    <xf numFmtId="0" fontId="11" fillId="0" borderId="0" xfId="4" applyFont="1" applyFill="1" applyBorder="1"/>
    <xf numFmtId="0" fontId="6" fillId="0" borderId="1" xfId="0" applyNumberFormat="1" applyFont="1" applyFill="1" applyBorder="1" applyAlignment="1"/>
    <xf numFmtId="0" fontId="14" fillId="0" borderId="0" xfId="0" applyFont="1" applyFill="1" applyAlignment="1">
      <alignment horizontal="left" indent="1"/>
    </xf>
    <xf numFmtId="0" fontId="6" fillId="0" borderId="0" xfId="0" applyFont="1" applyFill="1" applyAlignment="1">
      <alignment horizontal="left" indent="1"/>
    </xf>
    <xf numFmtId="0" fontId="6" fillId="0" borderId="0" xfId="5" applyFont="1" applyFill="1" applyBorder="1"/>
    <xf numFmtId="0" fontId="6" fillId="0" borderId="2" xfId="5" applyFont="1" applyFill="1" applyBorder="1"/>
    <xf numFmtId="0" fontId="11" fillId="0" borderId="0" xfId="5" applyNumberFormat="1" applyFont="1" applyFill="1" applyBorder="1" applyAlignment="1">
      <alignment horizontal="left"/>
    </xf>
    <xf numFmtId="2" fontId="11" fillId="0" borderId="0" xfId="9" applyNumberFormat="1" applyFont="1" applyFill="1" applyBorder="1" applyAlignment="1">
      <alignment horizontal="right"/>
    </xf>
    <xf numFmtId="2" fontId="11" fillId="0" borderId="0" xfId="9" applyNumberFormat="1" applyFont="1" applyFill="1" applyBorder="1" applyAlignment="1">
      <alignment horizontal="right" indent="3"/>
    </xf>
    <xf numFmtId="164" fontId="11" fillId="0" borderId="0" xfId="5" applyNumberFormat="1" applyFont="1" applyFill="1" applyBorder="1" applyAlignment="1">
      <alignment horizontal="center"/>
    </xf>
    <xf numFmtId="0" fontId="6" fillId="0" borderId="0" xfId="6" applyFont="1" applyFill="1" applyBorder="1" applyAlignment="1">
      <alignment vertical="center"/>
    </xf>
    <xf numFmtId="0" fontId="6" fillId="0" borderId="0" xfId="6" applyFont="1" applyFill="1"/>
    <xf numFmtId="0" fontId="6" fillId="0" borderId="0" xfId="2" applyNumberFormat="1" applyFont="1" applyFill="1" applyBorder="1" applyAlignment="1"/>
    <xf numFmtId="0" fontId="6" fillId="0" borderId="1" xfId="3" applyFont="1" applyFill="1" applyBorder="1"/>
    <xf numFmtId="0" fontId="9" fillId="0" borderId="0" xfId="3" applyFont="1" applyFill="1" applyBorder="1" applyAlignment="1">
      <alignment horizontal="right"/>
    </xf>
    <xf numFmtId="167" fontId="11" fillId="0" borderId="0" xfId="7" applyNumberFormat="1" applyFont="1" applyFill="1" applyBorder="1" applyAlignment="1"/>
    <xf numFmtId="167" fontId="6" fillId="0" borderId="0" xfId="7" applyNumberFormat="1" applyFont="1" applyFill="1" applyBorder="1" applyAlignment="1"/>
    <xf numFmtId="0" fontId="11" fillId="0" borderId="8" xfId="0" applyFont="1" applyFill="1" applyBorder="1"/>
    <xf numFmtId="0" fontId="6" fillId="0" borderId="9" xfId="3" applyFont="1" applyFill="1" applyBorder="1"/>
    <xf numFmtId="0" fontId="11" fillId="0" borderId="10" xfId="0" applyFont="1" applyFill="1" applyBorder="1"/>
    <xf numFmtId="0" fontId="11" fillId="0" borderId="11" xfId="0" applyFont="1" applyFill="1" applyBorder="1"/>
    <xf numFmtId="0" fontId="6" fillId="0" borderId="11" xfId="0" applyFont="1" applyFill="1" applyBorder="1" applyAlignment="1">
      <alignment horizontal="left" indent="1"/>
    </xf>
    <xf numFmtId="0" fontId="6" fillId="0" borderId="10" xfId="0" applyFont="1" applyFill="1" applyBorder="1"/>
    <xf numFmtId="0" fontId="6" fillId="0" borderId="11" xfId="0" applyFont="1" applyFill="1" applyBorder="1"/>
    <xf numFmtId="167" fontId="11" fillId="0" borderId="10" xfId="7" applyNumberFormat="1" applyFont="1" applyFill="1" applyBorder="1" applyAlignment="1"/>
    <xf numFmtId="49" fontId="14" fillId="0" borderId="11" xfId="7" applyNumberFormat="1" applyFont="1" applyFill="1" applyBorder="1" applyAlignment="1"/>
    <xf numFmtId="167" fontId="11" fillId="0" borderId="12" xfId="7" applyNumberFormat="1" applyFont="1" applyFill="1" applyBorder="1" applyAlignment="1"/>
    <xf numFmtId="167" fontId="11" fillId="0" borderId="13" xfId="7" applyNumberFormat="1" applyFont="1" applyFill="1" applyBorder="1" applyAlignment="1"/>
    <xf numFmtId="0" fontId="6" fillId="0" borderId="15" xfId="0" applyFont="1" applyFill="1" applyBorder="1"/>
    <xf numFmtId="0" fontId="6" fillId="0" borderId="16" xfId="0" applyFont="1" applyFill="1" applyBorder="1"/>
    <xf numFmtId="0" fontId="6" fillId="0" borderId="17" xfId="0" applyFont="1" applyFill="1" applyBorder="1"/>
    <xf numFmtId="0" fontId="6" fillId="0" borderId="18" xfId="0" applyFont="1" applyFill="1" applyBorder="1"/>
    <xf numFmtId="0" fontId="12" fillId="0" borderId="4" xfId="0" applyFont="1" applyFill="1" applyBorder="1" applyAlignment="1">
      <alignment horizontal="center" vertical="center" wrapText="1"/>
    </xf>
    <xf numFmtId="0" fontId="6" fillId="0" borderId="11" xfId="0" applyFont="1" applyFill="1" applyBorder="1" applyAlignment="1">
      <alignment horizontal="left" indent="2"/>
    </xf>
    <xf numFmtId="0" fontId="6" fillId="0" borderId="12" xfId="0" applyFont="1" applyFill="1" applyBorder="1"/>
    <xf numFmtId="0" fontId="6" fillId="0" borderId="14" xfId="0" applyFont="1" applyFill="1" applyBorder="1"/>
    <xf numFmtId="0" fontId="6" fillId="0" borderId="15" xfId="0" applyNumberFormat="1" applyFont="1" applyFill="1" applyBorder="1" applyAlignment="1"/>
    <xf numFmtId="0" fontId="6" fillId="0" borderId="13" xfId="2" applyNumberFormat="1" applyFont="1" applyFill="1" applyBorder="1" applyAlignment="1">
      <alignment horizontal="left" vertical="center" wrapText="1"/>
    </xf>
    <xf numFmtId="0" fontId="6" fillId="0" borderId="17" xfId="6" applyFont="1" applyFill="1" applyBorder="1"/>
    <xf numFmtId="0" fontId="6" fillId="0" borderId="18" xfId="6" applyFont="1" applyFill="1" applyBorder="1"/>
    <xf numFmtId="0" fontId="6" fillId="0" borderId="3" xfId="0" applyFont="1" applyFill="1" applyBorder="1"/>
    <xf numFmtId="0" fontId="6" fillId="0" borderId="5" xfId="5" applyFont="1" applyFill="1" applyBorder="1"/>
    <xf numFmtId="0" fontId="6" fillId="0" borderId="6" xfId="5" applyFont="1" applyFill="1" applyBorder="1"/>
    <xf numFmtId="0" fontId="6" fillId="0" borderId="20" xfId="5" applyFont="1" applyFill="1" applyBorder="1"/>
    <xf numFmtId="0" fontId="6" fillId="0" borderId="19" xfId="5" applyFont="1" applyFill="1" applyBorder="1"/>
    <xf numFmtId="0" fontId="13" fillId="0" borderId="14" xfId="5" applyNumberFormat="1" applyFont="1" applyFill="1" applyBorder="1" applyAlignment="1">
      <alignment horizontal="left"/>
    </xf>
    <xf numFmtId="0" fontId="6" fillId="0" borderId="15" xfId="5" applyFont="1" applyFill="1" applyBorder="1" applyAlignment="1"/>
    <xf numFmtId="0" fontId="11" fillId="0" borderId="15" xfId="5" applyFont="1" applyFill="1" applyBorder="1" applyAlignment="1">
      <alignment horizontal="left"/>
    </xf>
    <xf numFmtId="164" fontId="11" fillId="0" borderId="15" xfId="5" applyNumberFormat="1" applyFont="1" applyFill="1" applyBorder="1" applyAlignment="1">
      <alignment horizontal="center"/>
    </xf>
    <xf numFmtId="0" fontId="11" fillId="0" borderId="16" xfId="5" applyFont="1" applyFill="1" applyBorder="1" applyAlignment="1">
      <alignment horizontal="left"/>
    </xf>
    <xf numFmtId="164" fontId="11" fillId="0" borderId="16" xfId="5" applyNumberFormat="1" applyFont="1" applyFill="1" applyBorder="1" applyAlignment="1">
      <alignment horizontal="center"/>
    </xf>
    <xf numFmtId="0" fontId="6" fillId="0" borderId="11" xfId="5" applyNumberFormat="1" applyFont="1" applyFill="1" applyBorder="1" applyAlignment="1"/>
    <xf numFmtId="0" fontId="6" fillId="0" borderId="13" xfId="0" applyFont="1" applyFill="1" applyBorder="1"/>
    <xf numFmtId="0" fontId="11" fillId="0" borderId="14" xfId="0" applyNumberFormat="1" applyFont="1" applyFill="1" applyBorder="1" applyAlignment="1"/>
    <xf numFmtId="166" fontId="6" fillId="0" borderId="14" xfId="12" applyNumberFormat="1" applyFont="1" applyFill="1" applyBorder="1" applyAlignment="1">
      <alignment horizontal="right"/>
    </xf>
    <xf numFmtId="166" fontId="6" fillId="0" borderId="15" xfId="12" applyNumberFormat="1" applyFont="1" applyFill="1" applyBorder="1" applyAlignment="1">
      <alignment horizontal="right"/>
    </xf>
    <xf numFmtId="166" fontId="6" fillId="0" borderId="16" xfId="12" applyNumberFormat="1" applyFont="1" applyFill="1" applyBorder="1" applyAlignment="1">
      <alignment horizontal="right"/>
    </xf>
    <xf numFmtId="43" fontId="6" fillId="0" borderId="14" xfId="12" applyNumberFormat="1" applyFont="1" applyFill="1" applyBorder="1" applyAlignment="1">
      <alignment horizontal="right"/>
    </xf>
    <xf numFmtId="43" fontId="6" fillId="0" borderId="15" xfId="12" applyNumberFormat="1" applyFont="1" applyFill="1" applyBorder="1" applyAlignment="1">
      <alignment horizontal="right" indent="3"/>
    </xf>
    <xf numFmtId="43" fontId="6" fillId="0" borderId="16" xfId="12" applyNumberFormat="1" applyFont="1" applyFill="1" applyBorder="1" applyAlignment="1">
      <alignment horizontal="right"/>
    </xf>
    <xf numFmtId="166" fontId="11" fillId="0" borderId="15" xfId="12" applyNumberFormat="1" applyFont="1" applyFill="1" applyBorder="1" applyAlignment="1">
      <alignment horizontal="right"/>
    </xf>
    <xf numFmtId="167" fontId="6" fillId="0" borderId="10" xfId="7" applyNumberFormat="1" applyFont="1" applyFill="1" applyBorder="1" applyAlignment="1"/>
    <xf numFmtId="0" fontId="14" fillId="0" borderId="11" xfId="0" applyFont="1" applyFill="1" applyBorder="1"/>
    <xf numFmtId="166" fontId="14" fillId="0" borderId="15" xfId="12" applyNumberFormat="1" applyFont="1" applyFill="1" applyBorder="1" applyAlignment="1">
      <alignment horizontal="right"/>
    </xf>
    <xf numFmtId="43" fontId="14" fillId="0" borderId="15" xfId="12" applyNumberFormat="1" applyFont="1" applyFill="1" applyBorder="1" applyAlignment="1">
      <alignment horizontal="right" indent="3"/>
    </xf>
    <xf numFmtId="0" fontId="11" fillId="0" borderId="5" xfId="3" applyFont="1" applyFill="1" applyBorder="1"/>
    <xf numFmtId="0" fontId="11" fillId="0" borderId="6" xfId="3" applyFont="1" applyFill="1" applyBorder="1"/>
    <xf numFmtId="0" fontId="11" fillId="0" borderId="5" xfId="3" applyFont="1" applyFill="1" applyBorder="1" applyAlignment="1">
      <alignment horizontal="center" vertical="center" wrapText="1"/>
    </xf>
    <xf numFmtId="0" fontId="11" fillId="0" borderId="4" xfId="3" applyFont="1" applyFill="1" applyBorder="1" applyAlignment="1">
      <alignment horizontal="center" vertical="center" wrapText="1"/>
    </xf>
    <xf numFmtId="49" fontId="15" fillId="0" borderId="22" xfId="0" applyNumberFormat="1" applyFont="1" applyBorder="1" applyAlignment="1">
      <alignment horizontal="center" vertical="center" wrapText="1"/>
    </xf>
    <xf numFmtId="49" fontId="15" fillId="0" borderId="23" xfId="0" applyNumberFormat="1" applyFont="1" applyBorder="1" applyAlignment="1">
      <alignment horizontal="center" vertical="center" wrapText="1"/>
    </xf>
    <xf numFmtId="0" fontId="18" fillId="0" borderId="8" xfId="0" applyNumberFormat="1" applyFont="1" applyFill="1" applyBorder="1" applyAlignment="1"/>
    <xf numFmtId="49" fontId="15" fillId="0" borderId="23" xfId="0" applyNumberFormat="1" applyFont="1" applyBorder="1" applyAlignment="1">
      <alignment horizontal="left" wrapText="1"/>
    </xf>
    <xf numFmtId="49" fontId="15" fillId="0" borderId="22" xfId="0" applyNumberFormat="1" applyFont="1" applyBorder="1" applyAlignment="1">
      <alignment horizontal="left" wrapText="1"/>
    </xf>
    <xf numFmtId="0" fontId="17" fillId="0" borderId="15" xfId="0" applyFont="1" applyFill="1" applyBorder="1"/>
    <xf numFmtId="2" fontId="17" fillId="0" borderId="15" xfId="0" applyNumberFormat="1" applyFont="1" applyFill="1" applyBorder="1"/>
    <xf numFmtId="49" fontId="16" fillId="0" borderId="22" xfId="0" applyNumberFormat="1" applyFont="1" applyBorder="1" applyAlignment="1">
      <alignment horizontal="left" wrapText="1" indent="1"/>
    </xf>
    <xf numFmtId="0" fontId="17" fillId="0" borderId="17" xfId="0" applyFont="1" applyFill="1" applyBorder="1"/>
    <xf numFmtId="9" fontId="17" fillId="0" borderId="1" xfId="11" applyFont="1" applyFill="1" applyBorder="1" applyAlignment="1">
      <alignment horizontal="right"/>
    </xf>
    <xf numFmtId="0" fontId="18" fillId="0" borderId="4" xfId="0" applyFont="1" applyFill="1" applyBorder="1" applyAlignment="1">
      <alignment vertical="center"/>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2" fontId="18" fillId="0" borderId="14" xfId="0" applyNumberFormat="1" applyFont="1" applyFill="1" applyBorder="1"/>
    <xf numFmtId="2" fontId="18" fillId="0" borderId="15" xfId="0" applyNumberFormat="1" applyFont="1" applyFill="1" applyBorder="1"/>
    <xf numFmtId="0" fontId="13" fillId="0" borderId="0" xfId="0" applyFont="1" applyFill="1"/>
    <xf numFmtId="0" fontId="12" fillId="0" borderId="15" xfId="0" applyFont="1" applyFill="1" applyBorder="1"/>
    <xf numFmtId="0" fontId="12" fillId="0" borderId="0" xfId="0" applyFont="1" applyFill="1"/>
    <xf numFmtId="0" fontId="12" fillId="0" borderId="10" xfId="0" applyFont="1" applyFill="1" applyBorder="1"/>
    <xf numFmtId="0" fontId="12" fillId="0" borderId="16" xfId="0" applyFont="1" applyFill="1" applyBorder="1"/>
    <xf numFmtId="43" fontId="13" fillId="0" borderId="14" xfId="12" applyFont="1" applyFill="1" applyBorder="1" applyAlignment="1"/>
    <xf numFmtId="0" fontId="12" fillId="0" borderId="17" xfId="0" applyNumberFormat="1" applyFont="1" applyFill="1" applyBorder="1" applyAlignment="1"/>
    <xf numFmtId="0" fontId="12" fillId="0" borderId="3" xfId="0" applyFont="1" applyFill="1" applyBorder="1"/>
    <xf numFmtId="0" fontId="13" fillId="0" borderId="8" xfId="0" applyFont="1" applyFill="1" applyBorder="1"/>
    <xf numFmtId="0" fontId="12" fillId="0" borderId="9" xfId="0" applyFont="1" applyFill="1" applyBorder="1"/>
    <xf numFmtId="0" fontId="13" fillId="0" borderId="10" xfId="0" applyFont="1" applyFill="1" applyBorder="1"/>
    <xf numFmtId="0" fontId="12" fillId="0" borderId="11" xfId="0" applyFont="1" applyFill="1" applyBorder="1"/>
    <xf numFmtId="0" fontId="12" fillId="0" borderId="11" xfId="0" applyFont="1" applyFill="1" applyBorder="1" applyAlignment="1"/>
    <xf numFmtId="0" fontId="12" fillId="0" borderId="10" xfId="0" applyFont="1" applyFill="1" applyBorder="1" applyAlignment="1">
      <alignment horizontal="left" indent="1"/>
    </xf>
    <xf numFmtId="0" fontId="20" fillId="0" borderId="12" xfId="0" applyFont="1" applyFill="1" applyBorder="1" applyAlignment="1">
      <alignment horizontal="left" indent="1"/>
    </xf>
    <xf numFmtId="0" fontId="12" fillId="0" borderId="13" xfId="0" applyFont="1" applyFill="1" applyBorder="1"/>
    <xf numFmtId="37" fontId="12" fillId="0" borderId="16" xfId="12" applyNumberFormat="1" applyFont="1" applyFill="1" applyBorder="1"/>
    <xf numFmtId="169" fontId="12" fillId="0" borderId="15" xfId="12" applyNumberFormat="1" applyFont="1" applyFill="1" applyBorder="1"/>
    <xf numFmtId="0" fontId="12" fillId="0" borderId="11" xfId="0" applyFont="1" applyFill="1" applyBorder="1" applyAlignment="1">
      <alignment horizontal="left"/>
    </xf>
    <xf numFmtId="0" fontId="12" fillId="0" borderId="11" xfId="0" applyFont="1" applyFill="1" applyBorder="1" applyAlignment="1">
      <alignment horizontal="left" vertical="center" wrapText="1"/>
    </xf>
    <xf numFmtId="2" fontId="12" fillId="0" borderId="15" xfId="0" applyNumberFormat="1" applyFont="1" applyFill="1" applyBorder="1"/>
    <xf numFmtId="168" fontId="12" fillId="0" borderId="15" xfId="12" applyNumberFormat="1" applyFont="1" applyFill="1" applyBorder="1"/>
    <xf numFmtId="168" fontId="12" fillId="0" borderId="24" xfId="12" applyNumberFormat="1" applyFont="1" applyFill="1" applyBorder="1"/>
    <xf numFmtId="168" fontId="12" fillId="0" borderId="16" xfId="12" applyNumberFormat="1" applyFont="1" applyFill="1" applyBorder="1"/>
    <xf numFmtId="43" fontId="13" fillId="0" borderId="14" xfId="12" applyNumberFormat="1" applyFont="1" applyFill="1" applyBorder="1"/>
    <xf numFmtId="43" fontId="12" fillId="0" borderId="15" xfId="12" applyNumberFormat="1" applyFont="1" applyFill="1" applyBorder="1"/>
    <xf numFmtId="0" fontId="12" fillId="0" borderId="11" xfId="0" applyNumberFormat="1" applyFont="1" applyFill="1" applyBorder="1" applyAlignment="1"/>
    <xf numFmtId="0" fontId="12" fillId="0" borderId="10" xfId="0" applyFont="1" applyFill="1" applyBorder="1" applyAlignment="1">
      <alignment horizontal="left"/>
    </xf>
    <xf numFmtId="0" fontId="12" fillId="0" borderId="10" xfId="0" applyNumberFormat="1" applyFont="1" applyFill="1" applyBorder="1" applyAlignment="1"/>
    <xf numFmtId="2" fontId="13" fillId="0" borderId="14" xfId="0" applyNumberFormat="1" applyFont="1" applyFill="1" applyBorder="1"/>
    <xf numFmtId="43" fontId="13" fillId="0" borderId="14" xfId="12" applyFont="1" applyFill="1" applyBorder="1" applyAlignment="1">
      <alignment horizontal="center"/>
    </xf>
    <xf numFmtId="43" fontId="13" fillId="0" borderId="14" xfId="12" applyFont="1" applyFill="1" applyBorder="1" applyAlignment="1">
      <alignment horizontal="left"/>
    </xf>
    <xf numFmtId="0" fontId="12" fillId="0" borderId="13" xfId="0" applyNumberFormat="1" applyFont="1" applyFill="1" applyBorder="1" applyAlignment="1"/>
    <xf numFmtId="2" fontId="6" fillId="0" borderId="15" xfId="0" applyNumberFormat="1" applyFont="1" applyFill="1" applyBorder="1"/>
    <xf numFmtId="2" fontId="6" fillId="0" borderId="16" xfId="0" applyNumberFormat="1" applyFont="1" applyFill="1" applyBorder="1"/>
    <xf numFmtId="0" fontId="6" fillId="0" borderId="0" xfId="5" applyNumberFormat="1" applyFont="1" applyFill="1" applyBorder="1" applyAlignment="1">
      <alignment horizontal="center" vertical="center" wrapText="1"/>
    </xf>
    <xf numFmtId="0" fontId="6" fillId="0" borderId="4" xfId="5" applyNumberFormat="1" applyFont="1" applyFill="1" applyBorder="1" applyAlignment="1">
      <alignment horizontal="center" vertical="center" wrapText="1"/>
    </xf>
    <xf numFmtId="0" fontId="6" fillId="0" borderId="10" xfId="5" applyFont="1" applyFill="1" applyBorder="1"/>
    <xf numFmtId="0" fontId="14" fillId="0" borderId="11" xfId="5" applyNumberFormat="1" applyFont="1" applyFill="1" applyBorder="1" applyAlignment="1"/>
    <xf numFmtId="0" fontId="14" fillId="0" borderId="25" xfId="5" applyNumberFormat="1" applyFont="1" applyFill="1" applyBorder="1" applyAlignment="1"/>
    <xf numFmtId="0" fontId="6" fillId="0" borderId="25" xfId="5" applyFont="1" applyFill="1" applyBorder="1" applyAlignment="1"/>
    <xf numFmtId="49" fontId="16" fillId="0" borderId="22" xfId="0" applyNumberFormat="1" applyFont="1" applyBorder="1" applyAlignment="1">
      <alignment horizontal="center" vertical="center" wrapText="1"/>
    </xf>
    <xf numFmtId="168" fontId="13" fillId="0" borderId="14" xfId="12" applyNumberFormat="1" applyFont="1" applyFill="1" applyBorder="1"/>
    <xf numFmtId="3" fontId="6" fillId="0" borderId="16" xfId="0" applyNumberFormat="1" applyFont="1" applyFill="1" applyBorder="1"/>
    <xf numFmtId="43" fontId="6" fillId="0" borderId="0" xfId="0" applyNumberFormat="1" applyFont="1" applyFill="1" applyBorder="1"/>
    <xf numFmtId="2" fontId="12" fillId="0" borderId="24" xfId="0" applyNumberFormat="1" applyFont="1" applyFill="1" applyBorder="1"/>
    <xf numFmtId="2" fontId="12" fillId="0" borderId="16" xfId="0" applyNumberFormat="1" applyFont="1" applyFill="1" applyBorder="1"/>
    <xf numFmtId="0" fontId="11" fillId="0" borderId="26" xfId="0" applyFont="1" applyFill="1" applyBorder="1"/>
    <xf numFmtId="3" fontId="6" fillId="0" borderId="0" xfId="0" applyNumberFormat="1" applyFont="1" applyFill="1" applyBorder="1"/>
    <xf numFmtId="0" fontId="11" fillId="0" borderId="10" xfId="3" applyFont="1" applyFill="1" applyBorder="1" applyAlignment="1">
      <alignment horizontal="left" vertical="center" wrapText="1"/>
    </xf>
    <xf numFmtId="168" fontId="6" fillId="0" borderId="15" xfId="12" applyNumberFormat="1" applyFont="1" applyFill="1" applyBorder="1" applyAlignment="1">
      <alignment horizontal="right"/>
    </xf>
    <xf numFmtId="2" fontId="6" fillId="0" borderId="0" xfId="0" applyNumberFormat="1" applyFont="1" applyFill="1"/>
    <xf numFmtId="43" fontId="6" fillId="0" borderId="0" xfId="12" applyFont="1" applyFill="1"/>
    <xf numFmtId="0" fontId="17" fillId="0" borderId="17" xfId="4" applyFont="1" applyFill="1" applyBorder="1"/>
    <xf numFmtId="0" fontId="17" fillId="0" borderId="18" xfId="4" applyFont="1" applyFill="1" applyBorder="1" applyAlignment="1">
      <alignment vertical="center"/>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0" xfId="0" applyFont="1" applyFill="1"/>
    <xf numFmtId="0" fontId="18" fillId="0" borderId="8" xfId="4" applyNumberFormat="1" applyFont="1" applyFill="1" applyBorder="1"/>
    <xf numFmtId="0" fontId="18" fillId="0" borderId="9" xfId="4" applyFont="1" applyFill="1" applyBorder="1"/>
    <xf numFmtId="166" fontId="18" fillId="0" borderId="14" xfId="12" applyNumberFormat="1" applyFont="1" applyFill="1" applyBorder="1"/>
    <xf numFmtId="43" fontId="18" fillId="0" borderId="14" xfId="12" applyFont="1" applyFill="1" applyBorder="1" applyAlignment="1"/>
    <xf numFmtId="43" fontId="18" fillId="0" borderId="14" xfId="12" applyNumberFormat="1" applyFont="1" applyFill="1" applyBorder="1" applyAlignment="1"/>
    <xf numFmtId="0" fontId="18" fillId="0" borderId="0" xfId="0" applyFont="1" applyFill="1"/>
    <xf numFmtId="0" fontId="18" fillId="0" borderId="10" xfId="4" applyNumberFormat="1" applyFont="1" applyFill="1" applyBorder="1"/>
    <xf numFmtId="0" fontId="18" fillId="0" borderId="11" xfId="4" applyFont="1" applyFill="1" applyBorder="1"/>
    <xf numFmtId="166" fontId="18" fillId="0" borderId="15" xfId="12" applyNumberFormat="1" applyFont="1" applyFill="1" applyBorder="1"/>
    <xf numFmtId="43" fontId="18" fillId="0" borderId="15" xfId="12" applyFont="1" applyFill="1" applyBorder="1" applyAlignment="1"/>
    <xf numFmtId="43" fontId="18" fillId="0" borderId="15" xfId="12" applyNumberFormat="1" applyFont="1" applyFill="1" applyBorder="1" applyAlignment="1"/>
    <xf numFmtId="0" fontId="17" fillId="0" borderId="10" xfId="4" applyFont="1" applyFill="1" applyBorder="1"/>
    <xf numFmtId="0" fontId="17" fillId="0" borderId="11" xfId="8" applyFont="1" applyFill="1" applyBorder="1"/>
    <xf numFmtId="166" fontId="17" fillId="0" borderId="15" xfId="12" applyNumberFormat="1" applyFont="1" applyFill="1" applyBorder="1"/>
    <xf numFmtId="43" fontId="17" fillId="0" borderId="15" xfId="12" applyFont="1" applyFill="1" applyBorder="1" applyAlignment="1"/>
    <xf numFmtId="43" fontId="17" fillId="0" borderId="15" xfId="12" applyNumberFormat="1" applyFont="1" applyFill="1" applyBorder="1" applyAlignment="1"/>
    <xf numFmtId="0" fontId="17" fillId="0" borderId="11" xfId="8" applyFont="1" applyFill="1" applyBorder="1" applyAlignment="1">
      <alignment horizontal="left"/>
    </xf>
    <xf numFmtId="43" fontId="17" fillId="0" borderId="15" xfId="12" applyNumberFormat="1" applyFont="1" applyFill="1" applyBorder="1" applyAlignment="1">
      <alignment vertical="center" wrapText="1"/>
    </xf>
    <xf numFmtId="0" fontId="18" fillId="0" borderId="11" xfId="8" applyFont="1" applyFill="1" applyBorder="1"/>
    <xf numFmtId="0" fontId="17" fillId="0" borderId="10" xfId="0" applyFont="1" applyFill="1" applyBorder="1"/>
    <xf numFmtId="0" fontId="18" fillId="0" borderId="10" xfId="4" applyFont="1" applyFill="1" applyBorder="1"/>
    <xf numFmtId="166" fontId="22" fillId="0" borderId="15" xfId="12" applyNumberFormat="1" applyFont="1" applyFill="1" applyBorder="1" applyAlignment="1">
      <alignment horizontal="center"/>
    </xf>
    <xf numFmtId="166" fontId="17" fillId="0" borderId="15" xfId="12" applyNumberFormat="1" applyFont="1" applyFill="1" applyBorder="1" applyAlignment="1">
      <alignment horizontal="right" indent="5"/>
    </xf>
    <xf numFmtId="164" fontId="17" fillId="0" borderId="15" xfId="4" applyNumberFormat="1" applyFont="1" applyFill="1" applyBorder="1" applyAlignment="1">
      <alignment horizontal="right" indent="5"/>
    </xf>
    <xf numFmtId="164" fontId="18" fillId="0" borderId="15" xfId="4" applyNumberFormat="1" applyFont="1" applyFill="1" applyBorder="1" applyAlignment="1">
      <alignment horizontal="right" indent="5"/>
    </xf>
    <xf numFmtId="0" fontId="18" fillId="0" borderId="15" xfId="0" applyFont="1" applyFill="1" applyBorder="1"/>
    <xf numFmtId="0" fontId="18" fillId="0" borderId="12" xfId="4" applyFont="1" applyFill="1" applyBorder="1"/>
    <xf numFmtId="0" fontId="17" fillId="0" borderId="13" xfId="8" applyFont="1" applyFill="1" applyBorder="1"/>
    <xf numFmtId="166" fontId="17" fillId="0" borderId="16" xfId="12" applyNumberFormat="1" applyFont="1" applyFill="1" applyBorder="1" applyAlignment="1">
      <alignment horizontal="right" indent="5"/>
    </xf>
    <xf numFmtId="164" fontId="17" fillId="0" borderId="16" xfId="4" applyNumberFormat="1" applyFont="1" applyFill="1" applyBorder="1" applyAlignment="1">
      <alignment horizontal="right" indent="5"/>
    </xf>
    <xf numFmtId="0" fontId="17" fillId="0" borderId="16" xfId="0" applyFont="1" applyFill="1" applyBorder="1"/>
    <xf numFmtId="0" fontId="17" fillId="0" borderId="11" xfId="8" applyFont="1" applyFill="1" applyBorder="1" applyAlignment="1">
      <alignment horizontal="left" wrapText="1"/>
    </xf>
    <xf numFmtId="43" fontId="18" fillId="0" borderId="14" xfId="12" applyFont="1" applyFill="1" applyBorder="1" applyAlignment="1">
      <alignment horizontal="right"/>
    </xf>
    <xf numFmtId="43" fontId="18" fillId="0" borderId="15" xfId="12" applyFont="1" applyFill="1" applyBorder="1" applyAlignment="1">
      <alignment horizontal="right"/>
    </xf>
    <xf numFmtId="0" fontId="6" fillId="3" borderId="0" xfId="0" applyFont="1" applyFill="1"/>
    <xf numFmtId="0" fontId="6" fillId="3" borderId="1" xfId="0" applyFont="1" applyFill="1" applyBorder="1"/>
    <xf numFmtId="0" fontId="12" fillId="3" borderId="4" xfId="0" applyFont="1" applyFill="1" applyBorder="1" applyAlignment="1">
      <alignment horizontal="center" vertical="center" wrapText="1"/>
    </xf>
    <xf numFmtId="169" fontId="13" fillId="3" borderId="14" xfId="12" applyNumberFormat="1" applyFont="1" applyFill="1" applyBorder="1"/>
    <xf numFmtId="169" fontId="12" fillId="3" borderId="15" xfId="12" applyNumberFormat="1" applyFont="1" applyFill="1" applyBorder="1"/>
    <xf numFmtId="37" fontId="12" fillId="3" borderId="16" xfId="12" applyNumberFormat="1" applyFont="1" applyFill="1" applyBorder="1"/>
    <xf numFmtId="0" fontId="6" fillId="3" borderId="0" xfId="0" applyFont="1" applyFill="1" applyBorder="1"/>
    <xf numFmtId="0" fontId="6" fillId="3" borderId="27" xfId="0" applyFont="1" applyFill="1" applyBorder="1"/>
    <xf numFmtId="170" fontId="6" fillId="0" borderId="15" xfId="14" applyNumberFormat="1" applyFont="1" applyBorder="1"/>
    <xf numFmtId="170" fontId="6" fillId="3" borderId="15" xfId="14" applyNumberFormat="1" applyFont="1" applyFill="1" applyBorder="1"/>
    <xf numFmtId="170" fontId="6" fillId="0" borderId="16" xfId="14" applyNumberFormat="1" applyFont="1" applyBorder="1"/>
    <xf numFmtId="43" fontId="17" fillId="0" borderId="15" xfId="12" applyFont="1" applyFill="1" applyBorder="1" applyAlignment="1">
      <alignment horizontal="right"/>
    </xf>
    <xf numFmtId="0" fontId="11" fillId="3" borderId="0" xfId="0" applyFont="1" applyFill="1"/>
    <xf numFmtId="0" fontId="6" fillId="3" borderId="0" xfId="0" applyFont="1" applyFill="1" applyAlignment="1">
      <alignment horizontal="center"/>
    </xf>
    <xf numFmtId="0" fontId="6" fillId="3" borderId="1" xfId="0" applyFont="1" applyFill="1" applyBorder="1" applyAlignment="1">
      <alignment horizontal="center"/>
    </xf>
    <xf numFmtId="0" fontId="18" fillId="3" borderId="4" xfId="0" applyFont="1" applyFill="1" applyBorder="1"/>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7" fillId="3" borderId="15" xfId="0" applyFont="1" applyFill="1" applyBorder="1"/>
    <xf numFmtId="0" fontId="17" fillId="3" borderId="15" xfId="0" applyFont="1" applyFill="1" applyBorder="1" applyAlignment="1">
      <alignment horizontal="center"/>
    </xf>
    <xf numFmtId="43" fontId="17" fillId="3" borderId="15" xfId="12" applyFont="1" applyFill="1" applyBorder="1"/>
    <xf numFmtId="0" fontId="17" fillId="3" borderId="15" xfId="0" applyFont="1" applyFill="1" applyBorder="1" applyAlignment="1">
      <alignment vertical="center"/>
    </xf>
    <xf numFmtId="0" fontId="17" fillId="3" borderId="15" xfId="0" applyFont="1" applyFill="1" applyBorder="1" applyAlignment="1">
      <alignment horizontal="left" vertical="center" wrapText="1"/>
    </xf>
    <xf numFmtId="0" fontId="17" fillId="3" borderId="15" xfId="0" applyFont="1" applyFill="1" applyBorder="1" applyAlignment="1">
      <alignment horizontal="center" vertical="center"/>
    </xf>
    <xf numFmtId="43" fontId="17" fillId="3" borderId="15" xfId="12" applyFont="1" applyFill="1" applyBorder="1" applyAlignment="1">
      <alignment vertical="center"/>
    </xf>
    <xf numFmtId="0" fontId="17" fillId="3" borderId="15" xfId="0" applyFont="1" applyFill="1" applyBorder="1" applyAlignment="1">
      <alignment horizontal="center" vertical="center" wrapText="1"/>
    </xf>
    <xf numFmtId="0" fontId="6" fillId="3" borderId="16" xfId="0" applyFont="1" applyFill="1" applyBorder="1"/>
    <xf numFmtId="0" fontId="6" fillId="3" borderId="16" xfId="0" applyFont="1" applyFill="1" applyBorder="1" applyAlignment="1">
      <alignment horizontal="center"/>
    </xf>
    <xf numFmtId="0" fontId="17" fillId="3" borderId="14" xfId="0" applyFont="1" applyFill="1" applyBorder="1"/>
    <xf numFmtId="0" fontId="17" fillId="3" borderId="14" xfId="0" applyFont="1" applyFill="1" applyBorder="1" applyAlignment="1">
      <alignment horizontal="center"/>
    </xf>
    <xf numFmtId="43" fontId="17" fillId="3" borderId="14" xfId="12" applyFont="1" applyFill="1" applyBorder="1"/>
    <xf numFmtId="49" fontId="23" fillId="3" borderId="15" xfId="0" applyNumberFormat="1" applyFont="1" applyFill="1" applyBorder="1" applyAlignment="1">
      <alignment horizontal="left" vertical="center" wrapText="1"/>
    </xf>
    <xf numFmtId="0" fontId="17" fillId="3" borderId="27" xfId="0" applyFont="1" applyFill="1" applyBorder="1" applyAlignment="1">
      <alignment horizontal="center"/>
    </xf>
    <xf numFmtId="0" fontId="17" fillId="3" borderId="15" xfId="0" applyFont="1" applyFill="1" applyBorder="1" applyAlignment="1">
      <alignment vertical="center" wrapText="1"/>
    </xf>
    <xf numFmtId="43" fontId="17" fillId="0" borderId="15" xfId="12" applyFont="1" applyFill="1" applyBorder="1"/>
    <xf numFmtId="43" fontId="17" fillId="0" borderId="15" xfId="12" applyFont="1" applyFill="1" applyBorder="1" applyAlignment="1">
      <alignment vertical="center"/>
    </xf>
    <xf numFmtId="0" fontId="24" fillId="3" borderId="15" xfId="0" applyFont="1" applyFill="1" applyBorder="1"/>
    <xf numFmtId="0" fontId="24" fillId="3" borderId="15" xfId="0" applyNumberFormat="1" applyFont="1" applyFill="1" applyBorder="1" applyAlignment="1"/>
    <xf numFmtId="3" fontId="24" fillId="3" borderId="16" xfId="0" applyNumberFormat="1" applyFont="1" applyFill="1" applyBorder="1"/>
    <xf numFmtId="2" fontId="11" fillId="0" borderId="0" xfId="0" applyNumberFormat="1" applyFont="1" applyFill="1"/>
    <xf numFmtId="0" fontId="11" fillId="0" borderId="0" xfId="6" applyNumberFormat="1" applyFont="1" applyFill="1" applyBorder="1" applyAlignment="1">
      <alignment horizontal="left"/>
    </xf>
    <xf numFmtId="0" fontId="6" fillId="0" borderId="0" xfId="6" applyFont="1" applyFill="1" applyBorder="1" applyAlignment="1">
      <alignment horizontal="left" vertical="center"/>
    </xf>
    <xf numFmtId="0" fontId="13" fillId="0" borderId="15" xfId="15" applyNumberFormat="1" applyFont="1" applyBorder="1" applyAlignment="1">
      <alignment horizontal="left"/>
    </xf>
    <xf numFmtId="0" fontId="12" fillId="0" borderId="10" xfId="15" applyFont="1" applyBorder="1" applyAlignment="1">
      <alignment horizontal="left"/>
    </xf>
    <xf numFmtId="0" fontId="12" fillId="0" borderId="12" xfId="15" applyFont="1" applyBorder="1" applyAlignment="1">
      <alignment horizontal="left"/>
    </xf>
    <xf numFmtId="0" fontId="18" fillId="0" borderId="15" xfId="16" applyFont="1" applyBorder="1"/>
    <xf numFmtId="0" fontId="18" fillId="0" borderId="16" xfId="16" applyFont="1" applyBorder="1"/>
    <xf numFmtId="49" fontId="13" fillId="0" borderId="14" xfId="0" applyNumberFormat="1" applyFont="1" applyFill="1" applyBorder="1" applyAlignment="1" applyProtection="1">
      <alignment wrapText="1"/>
    </xf>
    <xf numFmtId="49" fontId="12" fillId="0" borderId="15" xfId="0" applyNumberFormat="1" applyFont="1" applyFill="1" applyBorder="1" applyAlignment="1" applyProtection="1">
      <alignment horizontal="left" wrapText="1" indent="1"/>
    </xf>
    <xf numFmtId="0" fontId="13" fillId="0" borderId="10" xfId="0" applyFont="1" applyFill="1" applyBorder="1" applyAlignment="1">
      <alignment horizontal="left"/>
    </xf>
    <xf numFmtId="0" fontId="13" fillId="0" borderId="11" xfId="0" applyFont="1" applyFill="1" applyBorder="1"/>
    <xf numFmtId="0" fontId="13" fillId="0" borderId="12" xfId="0" applyFont="1" applyFill="1" applyBorder="1" applyAlignment="1">
      <alignment horizontal="left"/>
    </xf>
    <xf numFmtId="0" fontId="13" fillId="0" borderId="13" xfId="0" applyFont="1" applyFill="1" applyBorder="1"/>
    <xf numFmtId="43" fontId="13" fillId="0" borderId="15" xfId="12" applyNumberFormat="1" applyFont="1" applyFill="1" applyBorder="1"/>
    <xf numFmtId="43" fontId="13" fillId="0" borderId="16" xfId="12" applyNumberFormat="1" applyFont="1" applyFill="1" applyBorder="1"/>
    <xf numFmtId="0" fontId="13" fillId="0" borderId="15" xfId="15" applyNumberFormat="1" applyFont="1" applyBorder="1" applyAlignment="1">
      <alignment horizontal="left" wrapText="1"/>
    </xf>
    <xf numFmtId="43" fontId="12" fillId="0" borderId="15" xfId="12" applyNumberFormat="1" applyFont="1" applyFill="1" applyBorder="1" applyAlignment="1"/>
    <xf numFmtId="43" fontId="13" fillId="0" borderId="15" xfId="12" applyNumberFormat="1" applyFont="1" applyFill="1" applyBorder="1" applyAlignment="1"/>
    <xf numFmtId="43" fontId="12" fillId="0" borderId="15" xfId="0" applyNumberFormat="1" applyFont="1" applyFill="1" applyBorder="1" applyAlignment="1"/>
    <xf numFmtId="43" fontId="6" fillId="0" borderId="15" xfId="0" applyNumberFormat="1" applyFont="1" applyFill="1" applyBorder="1" applyAlignment="1"/>
    <xf numFmtId="43" fontId="13" fillId="0" borderId="15" xfId="0" applyNumberFormat="1" applyFont="1" applyFill="1" applyBorder="1" applyAlignment="1"/>
    <xf numFmtId="43" fontId="11" fillId="0" borderId="15" xfId="0" applyNumberFormat="1" applyFont="1" applyFill="1" applyBorder="1" applyAlignment="1"/>
    <xf numFmtId="43" fontId="6" fillId="0" borderId="15" xfId="6" applyNumberFormat="1" applyFont="1" applyFill="1" applyBorder="1" applyAlignment="1"/>
    <xf numFmtId="0" fontId="24" fillId="0" borderId="0" xfId="0" applyFont="1" applyFill="1" applyBorder="1"/>
    <xf numFmtId="4" fontId="25" fillId="0" borderId="0" xfId="0" applyNumberFormat="1" applyFont="1"/>
    <xf numFmtId="0" fontId="6" fillId="0" borderId="0" xfId="0" applyFont="1" applyFill="1" applyBorder="1" applyAlignment="1">
      <alignment horizontal="center" vertical="center"/>
    </xf>
    <xf numFmtId="43" fontId="6" fillId="0" borderId="0" xfId="0" applyNumberFormat="1" applyFont="1" applyFill="1"/>
    <xf numFmtId="0" fontId="11" fillId="0" borderId="14" xfId="5" applyFont="1" applyFill="1" applyBorder="1"/>
    <xf numFmtId="170" fontId="11" fillId="0" borderId="14" xfId="14" applyNumberFormat="1" applyFont="1" applyBorder="1"/>
    <xf numFmtId="168" fontId="13" fillId="0" borderId="0" xfId="12" applyNumberFormat="1" applyFont="1" applyFill="1"/>
    <xf numFmtId="168" fontId="12" fillId="0" borderId="0" xfId="12" applyNumberFormat="1" applyFont="1" applyFill="1"/>
    <xf numFmtId="171" fontId="13" fillId="0" borderId="0" xfId="0" applyNumberFormat="1" applyFont="1" applyFill="1"/>
    <xf numFmtId="168" fontId="26" fillId="0" borderId="0" xfId="12" applyNumberFormat="1" applyFont="1" applyFill="1" applyBorder="1" applyAlignment="1">
      <alignment horizontal="right" vertical="center" wrapText="1"/>
    </xf>
    <xf numFmtId="0" fontId="11" fillId="3" borderId="0" xfId="0" applyNumberFormat="1" applyFont="1" applyFill="1" applyBorder="1" applyAlignment="1">
      <alignment horizontal="left"/>
    </xf>
    <xf numFmtId="43" fontId="13" fillId="3" borderId="14" xfId="12" applyNumberFormat="1" applyFont="1" applyFill="1" applyBorder="1"/>
    <xf numFmtId="2" fontId="13" fillId="3" borderId="14" xfId="0" applyNumberFormat="1" applyFont="1" applyFill="1" applyBorder="1"/>
    <xf numFmtId="43" fontId="13" fillId="3" borderId="15" xfId="12" applyNumberFormat="1" applyFont="1" applyFill="1" applyBorder="1"/>
    <xf numFmtId="2" fontId="13" fillId="3" borderId="15" xfId="0" applyNumberFormat="1" applyFont="1" applyFill="1" applyBorder="1"/>
    <xf numFmtId="43" fontId="12" fillId="3" borderId="15" xfId="12" applyNumberFormat="1" applyFont="1" applyFill="1" applyBorder="1"/>
    <xf numFmtId="2" fontId="12" fillId="3" borderId="15" xfId="0" applyNumberFormat="1" applyFont="1" applyFill="1" applyBorder="1"/>
    <xf numFmtId="0" fontId="12" fillId="3" borderId="15" xfId="0" applyFont="1" applyFill="1" applyBorder="1"/>
    <xf numFmtId="43" fontId="13" fillId="3" borderId="16" xfId="12" applyNumberFormat="1" applyFont="1" applyFill="1" applyBorder="1"/>
    <xf numFmtId="2" fontId="13" fillId="3" borderId="16" xfId="0" applyNumberFormat="1" applyFont="1" applyFill="1" applyBorder="1"/>
    <xf numFmtId="0" fontId="13" fillId="3" borderId="16" xfId="0" applyFont="1" applyFill="1" applyBorder="1"/>
    <xf numFmtId="0" fontId="6" fillId="0" borderId="0" xfId="0" applyFont="1" applyFill="1" applyAlignment="1"/>
    <xf numFmtId="168" fontId="27" fillId="0" borderId="0" xfId="12" applyNumberFormat="1" applyFont="1"/>
    <xf numFmtId="166" fontId="24" fillId="0" borderId="0" xfId="12" applyNumberFormat="1" applyFont="1" applyFill="1" applyBorder="1" applyAlignment="1"/>
    <xf numFmtId="0" fontId="11" fillId="0" borderId="10" xfId="0" applyFont="1" applyFill="1" applyBorder="1" applyAlignment="1">
      <alignment horizontal="left"/>
    </xf>
    <xf numFmtId="0" fontId="11" fillId="0" borderId="11" xfId="0" applyFont="1" applyFill="1" applyBorder="1" applyAlignment="1">
      <alignment horizontal="left"/>
    </xf>
    <xf numFmtId="0" fontId="11" fillId="0" borderId="10" xfId="3" applyFont="1" applyFill="1" applyBorder="1" applyAlignment="1">
      <alignment horizontal="left" vertical="center" wrapText="1"/>
    </xf>
    <xf numFmtId="0" fontId="11" fillId="0" borderId="11" xfId="3" applyFont="1" applyFill="1" applyBorder="1" applyAlignment="1">
      <alignment horizontal="left" vertical="center" wrapText="1"/>
    </xf>
    <xf numFmtId="0" fontId="6" fillId="0" borderId="0" xfId="4" applyFont="1" applyFill="1" applyAlignment="1">
      <alignment horizontal="left"/>
    </xf>
    <xf numFmtId="0" fontId="11" fillId="0" borderId="0" xfId="10" applyNumberFormat="1" applyFont="1" applyFill="1" applyBorder="1" applyAlignment="1">
      <alignment horizontal="left"/>
    </xf>
    <xf numFmtId="0" fontId="6" fillId="0" borderId="0" xfId="0" applyNumberFormat="1" applyFont="1" applyFill="1" applyBorder="1" applyAlignment="1">
      <alignment horizontal="left"/>
    </xf>
    <xf numFmtId="0" fontId="11" fillId="0" borderId="0" xfId="0" applyFont="1" applyFill="1" applyBorder="1" applyAlignment="1">
      <alignment horizontal="left"/>
    </xf>
    <xf numFmtId="0" fontId="11" fillId="0" borderId="0" xfId="0" applyFont="1" applyFill="1" applyAlignment="1">
      <alignment horizontal="left"/>
    </xf>
    <xf numFmtId="0" fontId="6" fillId="0" borderId="25" xfId="5" applyNumberFormat="1" applyFont="1" applyFill="1" applyBorder="1" applyAlignment="1">
      <alignment horizontal="left"/>
    </xf>
    <xf numFmtId="0" fontId="6" fillId="0" borderId="11" xfId="5" applyNumberFormat="1" applyFont="1" applyFill="1" applyBorder="1" applyAlignment="1">
      <alignment horizontal="left"/>
    </xf>
    <xf numFmtId="0" fontId="6" fillId="0" borderId="3" xfId="5" applyNumberFormat="1" applyFont="1" applyFill="1" applyBorder="1" applyAlignment="1">
      <alignment horizontal="center" vertical="center"/>
    </xf>
    <xf numFmtId="0" fontId="6" fillId="0" borderId="7" xfId="5" applyNumberFormat="1" applyFont="1" applyFill="1" applyBorder="1" applyAlignment="1">
      <alignment horizontal="center" vertical="center" wrapText="1"/>
    </xf>
    <xf numFmtId="0" fontId="0" fillId="0" borderId="21" xfId="0" applyBorder="1" applyAlignment="1">
      <alignment horizontal="center" vertical="center" wrapText="1"/>
    </xf>
    <xf numFmtId="0" fontId="6" fillId="0" borderId="1" xfId="5" applyFont="1" applyFill="1" applyBorder="1" applyAlignment="1">
      <alignment horizontal="center"/>
    </xf>
    <xf numFmtId="0" fontId="6" fillId="0" borderId="0" xfId="0" applyFont="1" applyFill="1" applyAlignment="1">
      <alignment horizontal="left"/>
    </xf>
    <xf numFmtId="0" fontId="13" fillId="0" borderId="8" xfId="0" applyFont="1" applyFill="1" applyBorder="1" applyAlignment="1">
      <alignment horizontal="center"/>
    </xf>
    <xf numFmtId="0" fontId="13" fillId="0" borderId="9" xfId="0" applyFont="1" applyFill="1" applyBorder="1" applyAlignment="1">
      <alignment horizontal="center"/>
    </xf>
    <xf numFmtId="0" fontId="6" fillId="0" borderId="0" xfId="0" applyFont="1" applyFill="1" applyBorder="1" applyAlignment="1">
      <alignment horizontal="left"/>
    </xf>
    <xf numFmtId="0" fontId="13" fillId="0" borderId="14" xfId="15" applyNumberFormat="1" applyFont="1" applyBorder="1" applyAlignment="1">
      <alignment horizontal="left" wrapText="1"/>
    </xf>
    <xf numFmtId="0" fontId="13" fillId="0" borderId="15" xfId="15" applyNumberFormat="1" applyFont="1" applyBorder="1" applyAlignment="1">
      <alignment horizontal="left" wrapText="1"/>
    </xf>
  </cellXfs>
  <cellStyles count="17">
    <cellStyle name="Comma" xfId="12" builtinId="3"/>
    <cellStyle name="Comma 3" xfId="1"/>
    <cellStyle name="Normal" xfId="0" builtinId="0"/>
    <cellStyle name="Normal 12" xfId="2"/>
    <cellStyle name="Normal 2" xfId="14"/>
    <cellStyle name="Normal 3" xfId="13"/>
    <cellStyle name="Normal_02NN" xfId="3"/>
    <cellStyle name="Normal_06DTNN" xfId="4"/>
    <cellStyle name="Normal_07gia" xfId="5"/>
    <cellStyle name="Normal_07VT" xfId="6"/>
    <cellStyle name="Normal_08tmt3" xfId="16"/>
    <cellStyle name="Normal_Bctiendo2000" xfId="7"/>
    <cellStyle name="Normal_Bieu04.072" xfId="8"/>
    <cellStyle name="Normal_Book2" xfId="9"/>
    <cellStyle name="Normal_SPT3-96_Bieudautu_Dautu(6-2011)" xfId="10"/>
    <cellStyle name="Normal_SPT3-96_Van tai12.2010" xfId="15"/>
    <cellStyle name="Percent" xfId="1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zoomScale="90" zoomScaleNormal="90" workbookViewId="0">
      <selection activeCell="B3" sqref="B3"/>
    </sheetView>
  </sheetViews>
  <sheetFormatPr defaultColWidth="9.140625" defaultRowHeight="15.75" x14ac:dyDescent="0.25"/>
  <cols>
    <col min="1" max="1" width="3.85546875" style="3" customWidth="1"/>
    <col min="2" max="2" width="37" style="3" customWidth="1"/>
    <col min="3" max="4" width="13.7109375" style="3" customWidth="1"/>
    <col min="5" max="5" width="14.140625" style="3" customWidth="1"/>
    <col min="6" max="6" width="9.140625" style="3"/>
    <col min="7" max="7" width="10" style="3" bestFit="1" customWidth="1"/>
    <col min="8" max="9" width="9.140625" style="3"/>
    <col min="10" max="10" width="12.85546875" style="3" bestFit="1" customWidth="1"/>
    <col min="11" max="16384" width="9.140625" style="3"/>
  </cols>
  <sheetData>
    <row r="1" spans="1:10" ht="24" customHeight="1" x14ac:dyDescent="0.25">
      <c r="A1" s="2" t="s">
        <v>172</v>
      </c>
      <c r="B1" s="2"/>
      <c r="C1" s="2"/>
      <c r="D1" s="2"/>
      <c r="E1" s="2"/>
    </row>
    <row r="2" spans="1:10" ht="24" customHeight="1" x14ac:dyDescent="0.25">
      <c r="A2" s="1"/>
      <c r="B2" s="1"/>
      <c r="C2" s="28"/>
      <c r="D2" s="1"/>
      <c r="E2" s="29"/>
    </row>
    <row r="3" spans="1:10" s="4" customFormat="1" ht="70.5" customHeight="1" x14ac:dyDescent="0.25">
      <c r="A3" s="80"/>
      <c r="B3" s="81"/>
      <c r="C3" s="82" t="s">
        <v>84</v>
      </c>
      <c r="D3" s="82" t="s">
        <v>85</v>
      </c>
      <c r="E3" s="83" t="s">
        <v>86</v>
      </c>
    </row>
    <row r="4" spans="1:10" ht="22.5" customHeight="1" x14ac:dyDescent="0.25">
      <c r="A4" s="32" t="s">
        <v>29</v>
      </c>
      <c r="B4" s="33"/>
      <c r="C4" s="69"/>
      <c r="D4" s="69"/>
      <c r="E4" s="72"/>
    </row>
    <row r="5" spans="1:10" ht="22.5" customHeight="1" x14ac:dyDescent="0.25">
      <c r="A5" s="146"/>
      <c r="B5" s="35" t="s">
        <v>179</v>
      </c>
      <c r="C5" s="70"/>
      <c r="D5" s="70"/>
      <c r="E5" s="73"/>
    </row>
    <row r="6" spans="1:10" ht="22.5" customHeight="1" x14ac:dyDescent="0.25">
      <c r="A6" s="146"/>
      <c r="B6" s="36" t="s">
        <v>180</v>
      </c>
      <c r="C6" s="149"/>
      <c r="D6" s="149"/>
      <c r="E6" s="73"/>
      <c r="J6" s="151"/>
    </row>
    <row r="7" spans="1:10" ht="22.5" customHeight="1" x14ac:dyDescent="0.25">
      <c r="A7" s="146"/>
      <c r="B7" s="36" t="s">
        <v>186</v>
      </c>
      <c r="C7" s="149"/>
      <c r="D7" s="149"/>
      <c r="E7" s="73"/>
      <c r="G7" s="257"/>
    </row>
    <row r="8" spans="1:10" ht="20.25" customHeight="1" x14ac:dyDescent="0.25">
      <c r="A8" s="37"/>
      <c r="B8" s="35" t="s">
        <v>30</v>
      </c>
      <c r="C8" s="149"/>
      <c r="D8" s="149"/>
      <c r="E8" s="73"/>
    </row>
    <row r="9" spans="1:10" ht="20.25" customHeight="1" x14ac:dyDescent="0.25">
      <c r="A9" s="37"/>
      <c r="B9" s="36" t="s">
        <v>3</v>
      </c>
      <c r="C9" s="149"/>
      <c r="D9" s="149">
        <v>479.29999999999927</v>
      </c>
      <c r="E9" s="73"/>
    </row>
    <row r="10" spans="1:10" ht="20.25" customHeight="1" x14ac:dyDescent="0.25">
      <c r="A10" s="37"/>
      <c r="B10" s="36" t="s">
        <v>218</v>
      </c>
      <c r="C10" s="149"/>
      <c r="D10" s="149">
        <v>7.1000000000000227</v>
      </c>
      <c r="E10" s="73"/>
    </row>
    <row r="11" spans="1:10" ht="20.25" customHeight="1" x14ac:dyDescent="0.25">
      <c r="A11" s="37"/>
      <c r="B11" s="36" t="s">
        <v>181</v>
      </c>
      <c r="C11" s="149"/>
      <c r="D11" s="149"/>
      <c r="E11" s="73"/>
    </row>
    <row r="12" spans="1:10" ht="20.25" customHeight="1" x14ac:dyDescent="0.25">
      <c r="A12" s="37"/>
      <c r="B12" s="36" t="s">
        <v>184</v>
      </c>
      <c r="C12" s="149"/>
      <c r="D12" s="149"/>
      <c r="E12" s="73"/>
    </row>
    <row r="13" spans="1:10" ht="20.25" customHeight="1" x14ac:dyDescent="0.25">
      <c r="A13" s="37"/>
      <c r="B13" s="36" t="s">
        <v>170</v>
      </c>
      <c r="C13" s="149"/>
      <c r="D13" s="149"/>
      <c r="E13" s="73"/>
    </row>
    <row r="14" spans="1:10" ht="33.75" customHeight="1" x14ac:dyDescent="0.25">
      <c r="A14" s="280" t="s">
        <v>26</v>
      </c>
      <c r="B14" s="281"/>
      <c r="C14" s="149"/>
      <c r="D14" s="149"/>
      <c r="E14" s="73"/>
    </row>
    <row r="15" spans="1:10" ht="19.5" customHeight="1" x14ac:dyDescent="0.25">
      <c r="A15" s="148"/>
      <c r="B15" s="35" t="s">
        <v>179</v>
      </c>
      <c r="C15" s="149"/>
      <c r="D15" s="149"/>
      <c r="E15" s="73"/>
    </row>
    <row r="16" spans="1:10" ht="19.5" customHeight="1" x14ac:dyDescent="0.25">
      <c r="A16" s="148"/>
      <c r="B16" s="36" t="s">
        <v>180</v>
      </c>
      <c r="C16" s="149"/>
      <c r="D16" s="149"/>
      <c r="E16" s="73"/>
    </row>
    <row r="17" spans="1:9" ht="19.5" customHeight="1" x14ac:dyDescent="0.25">
      <c r="A17" s="148"/>
      <c r="B17" s="36" t="s">
        <v>186</v>
      </c>
      <c r="C17" s="149"/>
      <c r="D17" s="149"/>
      <c r="E17" s="73"/>
    </row>
    <row r="18" spans="1:9" ht="20.25" customHeight="1" x14ac:dyDescent="0.25">
      <c r="A18" s="37"/>
      <c r="B18" s="35" t="s">
        <v>50</v>
      </c>
      <c r="C18" s="149"/>
      <c r="D18" s="149"/>
      <c r="E18" s="73"/>
    </row>
    <row r="19" spans="1:9" ht="20.25" customHeight="1" x14ac:dyDescent="0.25">
      <c r="A19" s="37"/>
      <c r="B19" s="36" t="s">
        <v>3</v>
      </c>
      <c r="C19" s="149"/>
      <c r="D19" s="149"/>
      <c r="E19" s="73"/>
    </row>
    <row r="20" spans="1:9" ht="20.25" customHeight="1" x14ac:dyDescent="0.25">
      <c r="A20" s="37"/>
      <c r="B20" s="36" t="s">
        <v>218</v>
      </c>
      <c r="C20" s="149">
        <v>496.93599999999998</v>
      </c>
      <c r="D20" s="149">
        <v>478.46499999999997</v>
      </c>
      <c r="E20" s="73">
        <f>+D20/C20*100</f>
        <v>96.283022361028387</v>
      </c>
    </row>
    <row r="21" spans="1:9" ht="20.25" customHeight="1" x14ac:dyDescent="0.25">
      <c r="A21" s="37"/>
      <c r="B21" s="36" t="s">
        <v>181</v>
      </c>
      <c r="C21" s="149">
        <v>627.64</v>
      </c>
      <c r="D21" s="149">
        <v>831.51024999999993</v>
      </c>
      <c r="E21" s="73">
        <f t="shared" ref="E21:E23" si="0">+D21/C21*100</f>
        <v>132.482035880441</v>
      </c>
    </row>
    <row r="22" spans="1:9" ht="20.25" customHeight="1" x14ac:dyDescent="0.25">
      <c r="A22" s="37"/>
      <c r="B22" s="36" t="s">
        <v>184</v>
      </c>
      <c r="C22" s="149">
        <v>13.62</v>
      </c>
      <c r="D22" s="149">
        <v>11.657999999999999</v>
      </c>
      <c r="E22" s="73">
        <f t="shared" si="0"/>
        <v>85.594713656387668</v>
      </c>
    </row>
    <row r="23" spans="1:9" ht="20.25" customHeight="1" x14ac:dyDescent="0.25">
      <c r="A23" s="37"/>
      <c r="B23" s="36" t="s">
        <v>170</v>
      </c>
      <c r="C23" s="149">
        <v>3487.68</v>
      </c>
      <c r="D23" s="149">
        <v>3650.73</v>
      </c>
      <c r="E23" s="73">
        <f t="shared" si="0"/>
        <v>104.67502752546105</v>
      </c>
      <c r="H23" s="150"/>
      <c r="I23" s="150"/>
    </row>
    <row r="24" spans="1:9" s="4" customFormat="1" ht="20.25" customHeight="1" x14ac:dyDescent="0.25">
      <c r="A24" s="278" t="s">
        <v>75</v>
      </c>
      <c r="B24" s="279"/>
      <c r="C24" s="75"/>
      <c r="D24" s="75"/>
      <c r="E24" s="73"/>
    </row>
    <row r="25" spans="1:9" ht="20.25" customHeight="1" x14ac:dyDescent="0.25">
      <c r="A25" s="37"/>
      <c r="B25" s="38" t="s">
        <v>76</v>
      </c>
      <c r="C25" s="70">
        <v>95870</v>
      </c>
      <c r="D25" s="70">
        <v>94050</v>
      </c>
      <c r="E25" s="73">
        <f t="shared" ref="E25:E32" si="1">+D25/C25*100</f>
        <v>98.101595911129664</v>
      </c>
    </row>
    <row r="26" spans="1:9" ht="20.25" customHeight="1" x14ac:dyDescent="0.25">
      <c r="A26" s="37"/>
      <c r="B26" s="38" t="s">
        <v>77</v>
      </c>
      <c r="C26" s="70">
        <v>19090</v>
      </c>
      <c r="D26" s="70">
        <v>19670</v>
      </c>
      <c r="E26" s="73">
        <f t="shared" si="1"/>
        <v>103.03823991618648</v>
      </c>
    </row>
    <row r="27" spans="1:9" ht="20.25" customHeight="1" x14ac:dyDescent="0.25">
      <c r="A27" s="37"/>
      <c r="B27" s="38" t="s">
        <v>78</v>
      </c>
      <c r="C27" s="70">
        <v>179541</v>
      </c>
      <c r="D27" s="70">
        <v>192056</v>
      </c>
      <c r="E27" s="73">
        <f t="shared" si="1"/>
        <v>106.97055268712997</v>
      </c>
    </row>
    <row r="28" spans="1:9" ht="20.25" customHeight="1" x14ac:dyDescent="0.25">
      <c r="A28" s="76"/>
      <c r="B28" s="38" t="s">
        <v>79</v>
      </c>
      <c r="C28" s="70">
        <v>1560</v>
      </c>
      <c r="D28" s="70">
        <v>1678</v>
      </c>
      <c r="E28" s="73">
        <f t="shared" si="1"/>
        <v>107.56410256410255</v>
      </c>
    </row>
    <row r="29" spans="1:9" ht="20.25" customHeight="1" x14ac:dyDescent="0.25">
      <c r="A29" s="76"/>
      <c r="B29" s="77" t="s">
        <v>80</v>
      </c>
      <c r="C29" s="78">
        <v>1205</v>
      </c>
      <c r="D29" s="78">
        <v>1276</v>
      </c>
      <c r="E29" s="79">
        <f>+D29/C29*100</f>
        <v>105.89211618257262</v>
      </c>
    </row>
    <row r="30" spans="1:9" ht="20.25" customHeight="1" x14ac:dyDescent="0.25">
      <c r="A30" s="39" t="s">
        <v>81</v>
      </c>
      <c r="B30" s="40"/>
      <c r="C30" s="70"/>
      <c r="D30" s="70"/>
      <c r="E30" s="73"/>
    </row>
    <row r="31" spans="1:9" ht="20.25" customHeight="1" x14ac:dyDescent="0.25">
      <c r="A31" s="39"/>
      <c r="B31" s="38" t="s">
        <v>83</v>
      </c>
      <c r="C31" s="70">
        <v>764</v>
      </c>
      <c r="D31" s="70">
        <v>1220</v>
      </c>
      <c r="E31" s="73">
        <f t="shared" si="1"/>
        <v>159.68586387434556</v>
      </c>
    </row>
    <row r="32" spans="1:9" ht="20.25" customHeight="1" x14ac:dyDescent="0.25">
      <c r="A32" s="39"/>
      <c r="B32" s="38" t="s">
        <v>82</v>
      </c>
      <c r="C32" s="70">
        <v>22145</v>
      </c>
      <c r="D32" s="70">
        <v>21060</v>
      </c>
      <c r="E32" s="73">
        <f t="shared" si="1"/>
        <v>95.100474147663121</v>
      </c>
    </row>
    <row r="33" spans="1:5" ht="4.5" customHeight="1" x14ac:dyDescent="0.25">
      <c r="A33" s="41"/>
      <c r="B33" s="42"/>
      <c r="C33" s="71"/>
      <c r="D33" s="71"/>
      <c r="E33" s="74"/>
    </row>
    <row r="34" spans="1:5" x14ac:dyDescent="0.25">
      <c r="A34" s="30"/>
      <c r="B34" s="31"/>
    </row>
    <row r="35" spans="1:5" x14ac:dyDescent="0.25">
      <c r="A35" s="30"/>
      <c r="B35" s="31"/>
    </row>
    <row r="36" spans="1:5" x14ac:dyDescent="0.25">
      <c r="A36" s="30"/>
      <c r="B36" s="1"/>
    </row>
  </sheetData>
  <mergeCells count="2">
    <mergeCell ref="A24:B24"/>
    <mergeCell ref="A14:B14"/>
  </mergeCells>
  <phoneticPr fontId="3" type="noConversion"/>
  <pageMargins left="1.2" right="0.44" top="0.5" bottom="0.62992125984252001" header="0.31496062992126" footer="0.196850393700787"/>
  <pageSetup paperSize="9" firstPageNumber="1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5"/>
  <sheetViews>
    <sheetView zoomScale="90" zoomScaleNormal="90" workbookViewId="0">
      <selection activeCell="B4" sqref="B4"/>
    </sheetView>
  </sheetViews>
  <sheetFormatPr defaultColWidth="9.140625" defaultRowHeight="16.5" customHeight="1" x14ac:dyDescent="0.25"/>
  <cols>
    <col min="1" max="1" width="2.42578125" style="8" customWidth="1"/>
    <col min="2" max="2" width="27.7109375" style="8" customWidth="1"/>
    <col min="3" max="3" width="9.140625" style="8" customWidth="1"/>
    <col min="4" max="5" width="11.28515625" style="8" customWidth="1"/>
    <col min="6" max="6" width="11.85546875" style="8" customWidth="1"/>
    <col min="7" max="7" width="13.28515625" style="8" customWidth="1"/>
    <col min="8" max="8" width="11" style="197" hidden="1" customWidth="1"/>
    <col min="9" max="9" width="11.28515625" style="197" hidden="1" customWidth="1"/>
    <col min="10" max="10" width="8.5703125" style="8" hidden="1" customWidth="1"/>
    <col min="11" max="16384" width="9.140625" style="8"/>
  </cols>
  <sheetData>
    <row r="1" spans="1:10" ht="24" customHeight="1" x14ac:dyDescent="0.25">
      <c r="A1" s="285" t="s">
        <v>207</v>
      </c>
      <c r="B1" s="285"/>
    </row>
    <row r="2" spans="1:10" ht="19.5" customHeight="1" x14ac:dyDescent="0.25">
      <c r="A2" s="293" t="s">
        <v>216</v>
      </c>
      <c r="B2" s="293"/>
    </row>
    <row r="3" spans="1:10" ht="16.5" customHeight="1" x14ac:dyDescent="0.25">
      <c r="A3" s="6"/>
      <c r="B3" s="6"/>
      <c r="C3" s="6"/>
      <c r="D3" s="6"/>
      <c r="E3" s="6"/>
      <c r="F3" s="6"/>
    </row>
    <row r="4" spans="1:10" ht="94.5" customHeight="1" x14ac:dyDescent="0.25">
      <c r="A4" s="45"/>
      <c r="B4" s="46"/>
      <c r="C4" s="5" t="s">
        <v>55</v>
      </c>
      <c r="D4" s="47" t="s">
        <v>66</v>
      </c>
      <c r="E4" s="5" t="s">
        <v>208</v>
      </c>
      <c r="F4" s="47" t="s">
        <v>54</v>
      </c>
      <c r="G4" s="47" t="s">
        <v>67</v>
      </c>
      <c r="H4" s="193" t="s">
        <v>165</v>
      </c>
      <c r="I4" s="193" t="s">
        <v>166</v>
      </c>
      <c r="J4" s="256" t="s">
        <v>217</v>
      </c>
    </row>
    <row r="5" spans="1:10" ht="17.25" customHeight="1" x14ac:dyDescent="0.25">
      <c r="A5" s="34" t="s">
        <v>42</v>
      </c>
      <c r="B5" s="38"/>
      <c r="C5" s="50"/>
      <c r="D5" s="50"/>
      <c r="E5" s="50"/>
      <c r="F5" s="50"/>
      <c r="G5" s="50"/>
      <c r="H5" s="198"/>
      <c r="I5" s="198"/>
    </row>
    <row r="6" spans="1:10" ht="17.25" customHeight="1" x14ac:dyDescent="0.25">
      <c r="A6" s="37"/>
      <c r="B6" s="38" t="s">
        <v>44</v>
      </c>
      <c r="C6" s="43">
        <f>+C7+C8+C9</f>
        <v>3</v>
      </c>
      <c r="D6" s="43">
        <f>+D7</f>
        <v>65</v>
      </c>
      <c r="E6" s="132">
        <f>+C6/J6*100</f>
        <v>75</v>
      </c>
      <c r="F6" s="132">
        <f>+C6/H6*100</f>
        <v>300</v>
      </c>
      <c r="G6" s="132">
        <f>+D6/I6*100</f>
        <v>144.44444444444443</v>
      </c>
      <c r="H6" s="227">
        <v>1</v>
      </c>
      <c r="I6" s="227">
        <v>45</v>
      </c>
      <c r="J6" s="254">
        <v>4</v>
      </c>
    </row>
    <row r="7" spans="1:10" ht="17.25" customHeight="1" x14ac:dyDescent="0.25">
      <c r="A7" s="37"/>
      <c r="B7" s="48" t="s">
        <v>51</v>
      </c>
      <c r="C7" s="51">
        <v>3</v>
      </c>
      <c r="D7" s="51">
        <f>58+4+3</f>
        <v>65</v>
      </c>
      <c r="E7" s="132">
        <f>+C7/J7*100</f>
        <v>75</v>
      </c>
      <c r="F7" s="132">
        <f>+C7/H7*100</f>
        <v>300</v>
      </c>
      <c r="G7" s="132">
        <f t="shared" ref="G7:G22" si="0">+D7/I7*100</f>
        <v>144.44444444444443</v>
      </c>
      <c r="H7" s="228">
        <v>1</v>
      </c>
      <c r="I7" s="228">
        <v>45</v>
      </c>
      <c r="J7" s="254">
        <v>4</v>
      </c>
    </row>
    <row r="8" spans="1:10" ht="17.25" customHeight="1" x14ac:dyDescent="0.25">
      <c r="A8" s="37"/>
      <c r="B8" s="48" t="s">
        <v>52</v>
      </c>
      <c r="C8" s="51"/>
      <c r="D8" s="51"/>
      <c r="E8" s="132"/>
      <c r="F8" s="132"/>
      <c r="G8" s="132"/>
      <c r="H8" s="228"/>
      <c r="I8" s="228"/>
      <c r="J8" s="254"/>
    </row>
    <row r="9" spans="1:10" ht="17.25" customHeight="1" x14ac:dyDescent="0.25">
      <c r="A9" s="37"/>
      <c r="B9" s="48" t="s">
        <v>53</v>
      </c>
      <c r="C9" s="51"/>
      <c r="D9" s="51"/>
      <c r="E9" s="132"/>
      <c r="F9" s="132"/>
      <c r="G9" s="132"/>
      <c r="H9" s="228"/>
      <c r="I9" s="228"/>
      <c r="J9" s="254"/>
    </row>
    <row r="10" spans="1:10" ht="17.25" customHeight="1" x14ac:dyDescent="0.25">
      <c r="A10" s="37"/>
      <c r="B10" s="38" t="s">
        <v>45</v>
      </c>
      <c r="C10" s="43">
        <f>+C11+C12+C13</f>
        <v>1</v>
      </c>
      <c r="D10" s="43">
        <f>+D11</f>
        <v>26</v>
      </c>
      <c r="E10" s="132">
        <f>+C10/J10*100</f>
        <v>50</v>
      </c>
      <c r="F10" s="132">
        <f t="shared" ref="F10:F15" si="1">+C10/H10*100</f>
        <v>33.333333333333329</v>
      </c>
      <c r="G10" s="132">
        <f t="shared" si="0"/>
        <v>118.18181818181819</v>
      </c>
      <c r="H10" s="227">
        <v>3</v>
      </c>
      <c r="I10" s="227">
        <v>22</v>
      </c>
      <c r="J10" s="254">
        <v>2</v>
      </c>
    </row>
    <row r="11" spans="1:10" ht="17.25" customHeight="1" x14ac:dyDescent="0.25">
      <c r="A11" s="37"/>
      <c r="B11" s="48" t="s">
        <v>51</v>
      </c>
      <c r="C11" s="43">
        <v>1</v>
      </c>
      <c r="D11" s="43">
        <f>23+2+1</f>
        <v>26</v>
      </c>
      <c r="E11" s="132">
        <f>+C11/J11*100</f>
        <v>50</v>
      </c>
      <c r="F11" s="132">
        <f t="shared" si="1"/>
        <v>33.333333333333329</v>
      </c>
      <c r="G11" s="132">
        <f t="shared" si="0"/>
        <v>118.18181818181819</v>
      </c>
      <c r="H11" s="227">
        <v>3</v>
      </c>
      <c r="I11" s="227">
        <v>22</v>
      </c>
      <c r="J11" s="254">
        <v>2</v>
      </c>
    </row>
    <row r="12" spans="1:10" ht="17.25" customHeight="1" x14ac:dyDescent="0.25">
      <c r="A12" s="37"/>
      <c r="B12" s="48" t="s">
        <v>52</v>
      </c>
      <c r="C12" s="43"/>
      <c r="D12" s="43"/>
      <c r="E12" s="132"/>
      <c r="F12" s="132"/>
      <c r="G12" s="132"/>
      <c r="H12" s="227"/>
      <c r="I12" s="227"/>
      <c r="J12" s="254"/>
    </row>
    <row r="13" spans="1:10" ht="17.25" customHeight="1" x14ac:dyDescent="0.25">
      <c r="A13" s="37"/>
      <c r="B13" s="48" t="s">
        <v>53</v>
      </c>
      <c r="C13" s="43"/>
      <c r="D13" s="43"/>
      <c r="E13" s="132"/>
      <c r="F13" s="132"/>
      <c r="G13" s="132"/>
      <c r="H13" s="227"/>
      <c r="I13" s="227"/>
      <c r="J13" s="254"/>
    </row>
    <row r="14" spans="1:10" ht="17.25" customHeight="1" x14ac:dyDescent="0.25">
      <c r="A14" s="37"/>
      <c r="B14" s="38" t="s">
        <v>46</v>
      </c>
      <c r="C14" s="43">
        <f>+C15+C16+C17</f>
        <v>3</v>
      </c>
      <c r="D14" s="43">
        <f>+D15</f>
        <v>79</v>
      </c>
      <c r="E14" s="132">
        <f>+C14/J14*100</f>
        <v>100</v>
      </c>
      <c r="F14" s="132">
        <f t="shared" si="1"/>
        <v>100</v>
      </c>
      <c r="G14" s="132">
        <f t="shared" si="0"/>
        <v>161.22448979591837</v>
      </c>
      <c r="H14" s="227">
        <v>3</v>
      </c>
      <c r="I14" s="227">
        <v>49</v>
      </c>
      <c r="J14" s="277">
        <v>3</v>
      </c>
    </row>
    <row r="15" spans="1:10" ht="17.25" customHeight="1" x14ac:dyDescent="0.25">
      <c r="A15" s="37"/>
      <c r="B15" s="48" t="s">
        <v>51</v>
      </c>
      <c r="C15" s="43">
        <v>3</v>
      </c>
      <c r="D15" s="43">
        <f>73+3+3</f>
        <v>79</v>
      </c>
      <c r="E15" s="132">
        <f>+C15/J15*100</f>
        <v>100</v>
      </c>
      <c r="F15" s="132">
        <f t="shared" si="1"/>
        <v>100</v>
      </c>
      <c r="G15" s="132">
        <f t="shared" si="0"/>
        <v>161.22448979591837</v>
      </c>
      <c r="H15" s="227">
        <v>3</v>
      </c>
      <c r="I15" s="227">
        <v>49</v>
      </c>
      <c r="J15" s="254">
        <v>3</v>
      </c>
    </row>
    <row r="16" spans="1:10" ht="17.25" customHeight="1" x14ac:dyDescent="0.3">
      <c r="A16" s="37"/>
      <c r="B16" s="48" t="s">
        <v>52</v>
      </c>
      <c r="C16" s="43"/>
      <c r="D16" s="43"/>
      <c r="E16" s="132"/>
      <c r="F16" s="132"/>
      <c r="G16" s="132"/>
      <c r="H16" s="227"/>
      <c r="I16" s="227"/>
      <c r="J16" s="255"/>
    </row>
    <row r="17" spans="1:10" ht="17.25" customHeight="1" x14ac:dyDescent="0.25">
      <c r="A17" s="37"/>
      <c r="B17" s="48" t="s">
        <v>53</v>
      </c>
      <c r="C17" s="43"/>
      <c r="D17" s="43"/>
      <c r="E17" s="132"/>
      <c r="F17" s="132"/>
      <c r="G17" s="132"/>
      <c r="H17" s="227"/>
      <c r="I17" s="227"/>
      <c r="J17" s="254"/>
    </row>
    <row r="18" spans="1:10" ht="17.25" customHeight="1" x14ac:dyDescent="0.25">
      <c r="A18" s="34" t="s">
        <v>43</v>
      </c>
      <c r="B18" s="38"/>
      <c r="C18" s="43"/>
      <c r="D18" s="43"/>
      <c r="E18" s="132"/>
      <c r="F18" s="132"/>
      <c r="G18" s="132"/>
      <c r="H18" s="227"/>
      <c r="I18" s="227"/>
      <c r="J18" s="254"/>
    </row>
    <row r="19" spans="1:10" ht="17.25" customHeight="1" x14ac:dyDescent="0.25">
      <c r="A19" s="37"/>
      <c r="B19" s="38" t="s">
        <v>47</v>
      </c>
      <c r="C19" s="43">
        <v>2</v>
      </c>
      <c r="D19" s="43">
        <f>11+2+2</f>
        <v>15</v>
      </c>
      <c r="E19" s="132">
        <f>+C19/J19*100</f>
        <v>100</v>
      </c>
      <c r="F19" s="132"/>
      <c r="G19" s="132">
        <f t="shared" si="0"/>
        <v>65.217391304347828</v>
      </c>
      <c r="H19" s="227"/>
      <c r="I19" s="227">
        <v>23</v>
      </c>
      <c r="J19" s="254">
        <v>2</v>
      </c>
    </row>
    <row r="20" spans="1:10" ht="17.25" customHeight="1" x14ac:dyDescent="0.25">
      <c r="A20" s="37"/>
      <c r="B20" s="38" t="s">
        <v>45</v>
      </c>
      <c r="C20" s="43"/>
      <c r="D20" s="43">
        <v>1</v>
      </c>
      <c r="E20" s="132"/>
      <c r="F20" s="132"/>
      <c r="G20" s="132"/>
      <c r="H20" s="227"/>
      <c r="I20" s="227"/>
      <c r="J20" s="254"/>
    </row>
    <row r="21" spans="1:10" ht="17.25" customHeight="1" x14ac:dyDescent="0.25">
      <c r="A21" s="37"/>
      <c r="B21" s="38" t="s">
        <v>46</v>
      </c>
      <c r="C21" s="43"/>
      <c r="D21" s="43"/>
      <c r="E21" s="132"/>
      <c r="F21" s="132"/>
      <c r="G21" s="132"/>
      <c r="H21" s="227"/>
      <c r="I21" s="227"/>
      <c r="J21" s="254"/>
    </row>
    <row r="22" spans="1:10" ht="34.5" customHeight="1" x14ac:dyDescent="0.25">
      <c r="A22" s="49"/>
      <c r="B22" s="52" t="s">
        <v>48</v>
      </c>
      <c r="C22" s="142">
        <v>160</v>
      </c>
      <c r="D22" s="142">
        <f>3780+80+160</f>
        <v>4020</v>
      </c>
      <c r="E22" s="133">
        <f t="shared" ref="E22" si="2">+C22/J22*100</f>
        <v>200</v>
      </c>
      <c r="F22" s="133"/>
      <c r="G22" s="133">
        <f t="shared" si="0"/>
        <v>78.179696616102675</v>
      </c>
      <c r="H22" s="229"/>
      <c r="I22" s="229">
        <v>5142</v>
      </c>
      <c r="J22" s="254">
        <v>80</v>
      </c>
    </row>
    <row r="23" spans="1:10" ht="16.5" customHeight="1" x14ac:dyDescent="0.25">
      <c r="B23" s="27"/>
    </row>
    <row r="24" spans="1:10" ht="16.5" customHeight="1" x14ac:dyDescent="0.25">
      <c r="G24" s="143"/>
    </row>
    <row r="25" spans="1:10" ht="16.5" customHeight="1" x14ac:dyDescent="0.25">
      <c r="D25" s="147"/>
      <c r="E25" s="147"/>
    </row>
  </sheetData>
  <mergeCells count="2">
    <mergeCell ref="A2:B2"/>
    <mergeCell ref="A1:B1"/>
  </mergeCells>
  <pageMargins left="0.97" right="0.511811023622047" top="0.5" bottom="0.62992125984252001" header="0.31496062992126" footer="0.196850393700787"/>
  <pageSetup paperSize="9" firstPageNumber="1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90" zoomScaleNormal="90" workbookViewId="0">
      <selection activeCell="A4" sqref="A4"/>
    </sheetView>
  </sheetViews>
  <sheetFormatPr defaultColWidth="9.140625" defaultRowHeight="15.75" x14ac:dyDescent="0.25"/>
  <cols>
    <col min="1" max="1" width="37.5703125" style="3" customWidth="1"/>
    <col min="2" max="2" width="6.140625" style="3" customWidth="1"/>
    <col min="3" max="3" width="10.42578125" style="3" customWidth="1"/>
    <col min="4" max="5" width="11.28515625" style="3" customWidth="1"/>
    <col min="6" max="6" width="12.42578125" style="3" customWidth="1"/>
    <col min="7" max="10" width="9.140625" style="3"/>
    <col min="11" max="11" width="18.7109375" style="3" bestFit="1" customWidth="1"/>
    <col min="12" max="16384" width="9.140625" style="3"/>
  </cols>
  <sheetData>
    <row r="1" spans="1:11" ht="24" customHeight="1" x14ac:dyDescent="0.25">
      <c r="A1" s="4" t="s">
        <v>173</v>
      </c>
      <c r="B1" s="4"/>
      <c r="C1" s="4"/>
    </row>
    <row r="2" spans="1:11" ht="19.5" customHeight="1" x14ac:dyDescent="0.25">
      <c r="A2" s="3" t="s">
        <v>216</v>
      </c>
    </row>
    <row r="3" spans="1:11" ht="27" customHeight="1" x14ac:dyDescent="0.25">
      <c r="A3" s="6"/>
      <c r="B3" s="6"/>
      <c r="C3" s="6"/>
      <c r="D3" s="6"/>
      <c r="E3" s="6"/>
      <c r="F3" s="93" t="s">
        <v>4</v>
      </c>
    </row>
    <row r="4" spans="1:11" ht="81.75" customHeight="1" x14ac:dyDescent="0.25">
      <c r="A4" s="92"/>
      <c r="B4" s="94" t="s">
        <v>119</v>
      </c>
      <c r="C4" s="95" t="s">
        <v>171</v>
      </c>
      <c r="D4" s="95" t="s">
        <v>57</v>
      </c>
      <c r="E4" s="96" t="s">
        <v>58</v>
      </c>
      <c r="F4" s="95" t="s">
        <v>61</v>
      </c>
    </row>
    <row r="5" spans="1:11" ht="20.100000000000001" customHeight="1" x14ac:dyDescent="0.25">
      <c r="A5" s="86" t="s">
        <v>31</v>
      </c>
      <c r="B5" s="68"/>
      <c r="C5" s="189">
        <v>105.36</v>
      </c>
      <c r="D5" s="97">
        <v>77.92</v>
      </c>
      <c r="E5" s="97">
        <v>102.8</v>
      </c>
      <c r="F5" s="97">
        <v>105.08</v>
      </c>
      <c r="H5" s="150"/>
    </row>
    <row r="6" spans="1:11" s="4" customFormat="1" ht="19.5" customHeight="1" x14ac:dyDescent="0.25">
      <c r="A6" s="87" t="s">
        <v>24</v>
      </c>
      <c r="B6" s="85" t="s">
        <v>87</v>
      </c>
      <c r="C6" s="190">
        <v>82.23</v>
      </c>
      <c r="D6" s="98">
        <v>108.71</v>
      </c>
      <c r="E6" s="98">
        <v>82.01</v>
      </c>
      <c r="F6" s="98">
        <v>82.21</v>
      </c>
    </row>
    <row r="7" spans="1:11" ht="19.5" customHeight="1" x14ac:dyDescent="0.25">
      <c r="A7" s="91" t="s">
        <v>88</v>
      </c>
      <c r="B7" s="140" t="s">
        <v>89</v>
      </c>
      <c r="C7" s="202">
        <v>82.23</v>
      </c>
      <c r="D7" s="90">
        <v>108.71</v>
      </c>
      <c r="E7" s="90">
        <v>82.01</v>
      </c>
      <c r="F7" s="90">
        <v>82.21</v>
      </c>
    </row>
    <row r="8" spans="1:11" s="4" customFormat="1" ht="19.5" customHeight="1" x14ac:dyDescent="0.25">
      <c r="A8" s="88" t="s">
        <v>90</v>
      </c>
      <c r="B8" s="84" t="s">
        <v>91</v>
      </c>
      <c r="C8" s="190">
        <v>91.15</v>
      </c>
      <c r="D8" s="98">
        <v>94.04</v>
      </c>
      <c r="E8" s="98">
        <v>97.83</v>
      </c>
      <c r="F8" s="98">
        <v>91.77</v>
      </c>
    </row>
    <row r="9" spans="1:11" ht="19.5" customHeight="1" x14ac:dyDescent="0.25">
      <c r="A9" s="91" t="s">
        <v>92</v>
      </c>
      <c r="B9" s="140" t="s">
        <v>93</v>
      </c>
      <c r="C9" s="202">
        <v>96.91</v>
      </c>
      <c r="D9" s="90">
        <v>89.14</v>
      </c>
      <c r="E9" s="90">
        <v>108.29</v>
      </c>
      <c r="F9" s="90">
        <v>97.92</v>
      </c>
    </row>
    <row r="10" spans="1:11" ht="19.5" customHeight="1" x14ac:dyDescent="0.25">
      <c r="A10" s="91" t="s">
        <v>94</v>
      </c>
      <c r="B10" s="140" t="s">
        <v>95</v>
      </c>
      <c r="C10" s="202">
        <v>76.72</v>
      </c>
      <c r="D10" s="90">
        <v>100.71</v>
      </c>
      <c r="E10" s="90">
        <v>71.27</v>
      </c>
      <c r="F10" s="90">
        <v>76.23</v>
      </c>
      <c r="K10" s="151"/>
    </row>
    <row r="11" spans="1:11" ht="19.5" customHeight="1" x14ac:dyDescent="0.25">
      <c r="A11" s="91" t="s">
        <v>96</v>
      </c>
      <c r="B11" s="140" t="s">
        <v>97</v>
      </c>
      <c r="C11" s="202">
        <v>82.81</v>
      </c>
      <c r="D11" s="90">
        <v>100.78</v>
      </c>
      <c r="E11" s="90">
        <v>74.13</v>
      </c>
      <c r="F11" s="90">
        <v>81.93</v>
      </c>
    </row>
    <row r="12" spans="1:11" ht="19.5" customHeight="1" x14ac:dyDescent="0.25">
      <c r="A12" s="91" t="s">
        <v>98</v>
      </c>
      <c r="B12" s="140" t="s">
        <v>99</v>
      </c>
      <c r="C12" s="202">
        <v>88.17</v>
      </c>
      <c r="D12" s="90">
        <v>100.36</v>
      </c>
      <c r="E12" s="90">
        <v>86.18</v>
      </c>
      <c r="F12" s="90">
        <v>88</v>
      </c>
    </row>
    <row r="13" spans="1:11" ht="41.25" customHeight="1" x14ac:dyDescent="0.25">
      <c r="A13" s="91" t="s">
        <v>100</v>
      </c>
      <c r="B13" s="140" t="s">
        <v>101</v>
      </c>
      <c r="C13" s="202">
        <v>82.04</v>
      </c>
      <c r="D13" s="90">
        <v>103.8</v>
      </c>
      <c r="E13" s="90">
        <v>90.64</v>
      </c>
      <c r="F13" s="90">
        <v>82.9</v>
      </c>
    </row>
    <row r="14" spans="1:11" ht="19.5" customHeight="1" x14ac:dyDescent="0.25">
      <c r="A14" s="91" t="s">
        <v>102</v>
      </c>
      <c r="B14" s="140" t="s">
        <v>103</v>
      </c>
      <c r="C14" s="202">
        <v>91.33</v>
      </c>
      <c r="D14" s="90">
        <v>107.14</v>
      </c>
      <c r="E14" s="90">
        <v>89.73</v>
      </c>
      <c r="F14" s="90">
        <v>91.16</v>
      </c>
    </row>
    <row r="15" spans="1:11" ht="27.75" customHeight="1" x14ac:dyDescent="0.25">
      <c r="A15" s="91" t="s">
        <v>104</v>
      </c>
      <c r="B15" s="140" t="s">
        <v>105</v>
      </c>
      <c r="C15" s="202">
        <v>83.15</v>
      </c>
      <c r="D15" s="90">
        <v>105.73</v>
      </c>
      <c r="E15" s="90">
        <v>84.68</v>
      </c>
      <c r="F15" s="90">
        <v>83.3</v>
      </c>
    </row>
    <row r="16" spans="1:11" ht="29.25" customHeight="1" x14ac:dyDescent="0.25">
      <c r="A16" s="91" t="s">
        <v>106</v>
      </c>
      <c r="B16" s="140" t="s">
        <v>107</v>
      </c>
      <c r="C16" s="202">
        <v>85.68</v>
      </c>
      <c r="D16" s="90">
        <v>100.83</v>
      </c>
      <c r="E16" s="90">
        <v>88.38</v>
      </c>
      <c r="F16" s="90">
        <v>85.92</v>
      </c>
    </row>
    <row r="17" spans="1:8" ht="19.5" customHeight="1" x14ac:dyDescent="0.25">
      <c r="A17" s="91" t="s">
        <v>108</v>
      </c>
      <c r="B17" s="140" t="s">
        <v>109</v>
      </c>
      <c r="C17" s="202">
        <v>83.69</v>
      </c>
      <c r="D17" s="90">
        <v>100.28</v>
      </c>
      <c r="E17" s="90">
        <v>82.19</v>
      </c>
      <c r="F17" s="90">
        <v>83.56</v>
      </c>
    </row>
    <row r="18" spans="1:8" s="4" customFormat="1" ht="27.75" customHeight="1" x14ac:dyDescent="0.25">
      <c r="A18" s="88" t="s">
        <v>110</v>
      </c>
      <c r="B18" s="84" t="s">
        <v>111</v>
      </c>
      <c r="C18" s="190">
        <v>105.77</v>
      </c>
      <c r="D18" s="98">
        <v>77.48</v>
      </c>
      <c r="E18" s="98">
        <v>103.04</v>
      </c>
      <c r="F18" s="98">
        <v>105.48</v>
      </c>
      <c r="H18" s="230"/>
    </row>
    <row r="19" spans="1:8" ht="29.25" customHeight="1" x14ac:dyDescent="0.25">
      <c r="A19" s="91" t="s">
        <v>110</v>
      </c>
      <c r="B19" s="140" t="s">
        <v>112</v>
      </c>
      <c r="C19" s="202">
        <v>105.77</v>
      </c>
      <c r="D19" s="90">
        <v>77.48</v>
      </c>
      <c r="E19" s="90">
        <v>103.04</v>
      </c>
      <c r="F19" s="90">
        <v>105.48</v>
      </c>
    </row>
    <row r="20" spans="1:8" ht="29.25" customHeight="1" x14ac:dyDescent="0.25">
      <c r="A20" s="88" t="s">
        <v>113</v>
      </c>
      <c r="B20" s="84" t="s">
        <v>114</v>
      </c>
      <c r="C20" s="190">
        <v>107.44</v>
      </c>
      <c r="D20" s="98">
        <v>101.61</v>
      </c>
      <c r="E20" s="98">
        <v>101.37</v>
      </c>
      <c r="F20" s="98">
        <v>106.84</v>
      </c>
    </row>
    <row r="21" spans="1:8" ht="19.5" customHeight="1" x14ac:dyDescent="0.25">
      <c r="A21" s="91" t="s">
        <v>115</v>
      </c>
      <c r="B21" s="140" t="s">
        <v>116</v>
      </c>
      <c r="C21" s="202">
        <v>108.82</v>
      </c>
      <c r="D21" s="90">
        <v>102.98</v>
      </c>
      <c r="E21" s="90">
        <v>98.11</v>
      </c>
      <c r="F21" s="90">
        <v>107.73</v>
      </c>
    </row>
    <row r="22" spans="1:8" ht="30" customHeight="1" x14ac:dyDescent="0.25">
      <c r="A22" s="91" t="s">
        <v>117</v>
      </c>
      <c r="B22" s="140" t="s">
        <v>118</v>
      </c>
      <c r="C22" s="202">
        <v>106.34</v>
      </c>
      <c r="D22" s="90">
        <v>100.52</v>
      </c>
      <c r="E22" s="90">
        <v>104.2</v>
      </c>
      <c r="F22" s="90">
        <v>106.14</v>
      </c>
    </row>
    <row r="23" spans="1:8" ht="6.75" customHeight="1" x14ac:dyDescent="0.25">
      <c r="A23" s="49"/>
      <c r="B23" s="67"/>
      <c r="C23" s="67"/>
      <c r="D23" s="44"/>
      <c r="E23" s="44"/>
      <c r="F23" s="44"/>
    </row>
  </sheetData>
  <phoneticPr fontId="3" type="noConversion"/>
  <pageMargins left="0.9" right="0.5" top="0.5" bottom="0.62992125984252001" header="0.31496062992126" footer="0.196850393700787"/>
  <pageSetup paperSize="9" firstPageNumber="1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B4" sqref="B4"/>
    </sheetView>
  </sheetViews>
  <sheetFormatPr defaultColWidth="9.140625" defaultRowHeight="15.75" x14ac:dyDescent="0.25"/>
  <cols>
    <col min="1" max="1" width="29.85546875" style="191" customWidth="1"/>
    <col min="2" max="2" width="8.7109375" style="204" customWidth="1"/>
    <col min="3" max="3" width="10.5703125" style="191" customWidth="1"/>
    <col min="4" max="4" width="9.42578125" style="191" customWidth="1"/>
    <col min="5" max="5" width="10.140625" style="191" customWidth="1"/>
    <col min="6" max="6" width="10" style="191" customWidth="1"/>
    <col min="7" max="7" width="10.85546875" style="191" customWidth="1"/>
    <col min="8" max="16384" width="9.140625" style="191"/>
  </cols>
  <sheetData>
    <row r="1" spans="1:7" ht="24" customHeight="1" x14ac:dyDescent="0.25">
      <c r="A1" s="203" t="s">
        <v>174</v>
      </c>
    </row>
    <row r="2" spans="1:7" ht="19.5" customHeight="1" x14ac:dyDescent="0.25">
      <c r="A2" s="191" t="s">
        <v>216</v>
      </c>
    </row>
    <row r="3" spans="1:7" ht="27" customHeight="1" x14ac:dyDescent="0.25">
      <c r="A3" s="192"/>
      <c r="B3" s="205"/>
      <c r="C3" s="192"/>
      <c r="D3" s="192"/>
      <c r="E3" s="192"/>
      <c r="F3" s="192"/>
      <c r="G3" s="192"/>
    </row>
    <row r="4" spans="1:7" s="203" customFormat="1" ht="94.5" customHeight="1" x14ac:dyDescent="0.25">
      <c r="A4" s="206"/>
      <c r="B4" s="207" t="s">
        <v>32</v>
      </c>
      <c r="C4" s="208" t="s">
        <v>191</v>
      </c>
      <c r="D4" s="207" t="s">
        <v>49</v>
      </c>
      <c r="E4" s="208" t="s">
        <v>62</v>
      </c>
      <c r="F4" s="207" t="s">
        <v>59</v>
      </c>
      <c r="G4" s="208" t="s">
        <v>63</v>
      </c>
    </row>
    <row r="5" spans="1:7" ht="20.100000000000001" customHeight="1" x14ac:dyDescent="0.25">
      <c r="A5" s="219" t="s">
        <v>120</v>
      </c>
      <c r="B5" s="220" t="s">
        <v>141</v>
      </c>
      <c r="C5" s="221">
        <v>55797.59</v>
      </c>
      <c r="D5" s="221">
        <v>60695.82</v>
      </c>
      <c r="E5" s="221">
        <v>529353.09</v>
      </c>
      <c r="F5" s="221">
        <v>82.03</v>
      </c>
      <c r="G5" s="221">
        <v>82.28</v>
      </c>
    </row>
    <row r="6" spans="1:7" ht="25.5" customHeight="1" x14ac:dyDescent="0.25">
      <c r="A6" s="224" t="s">
        <v>190</v>
      </c>
      <c r="B6" s="223" t="s">
        <v>121</v>
      </c>
      <c r="C6" s="225">
        <v>729.96</v>
      </c>
      <c r="D6" s="225">
        <v>637.16999999999996</v>
      </c>
      <c r="E6" s="225">
        <v>6235.61</v>
      </c>
      <c r="F6" s="225">
        <v>110.28</v>
      </c>
      <c r="G6" s="225">
        <v>96.32</v>
      </c>
    </row>
    <row r="7" spans="1:7" ht="20.100000000000001" customHeight="1" x14ac:dyDescent="0.25">
      <c r="A7" s="209" t="s">
        <v>122</v>
      </c>
      <c r="B7" s="210" t="s">
        <v>123</v>
      </c>
      <c r="C7" s="225">
        <v>70.819999999999993</v>
      </c>
      <c r="D7" s="211">
        <v>72.09</v>
      </c>
      <c r="E7" s="211">
        <v>768.92</v>
      </c>
      <c r="F7" s="211">
        <v>90.48</v>
      </c>
      <c r="G7" s="211">
        <v>89.54</v>
      </c>
    </row>
    <row r="8" spans="1:7" ht="21" customHeight="1" x14ac:dyDescent="0.25">
      <c r="A8" s="212" t="s">
        <v>124</v>
      </c>
      <c r="B8" s="210" t="s">
        <v>144</v>
      </c>
      <c r="C8" s="225">
        <v>1</v>
      </c>
      <c r="D8" s="211">
        <v>1</v>
      </c>
      <c r="E8" s="211">
        <v>11</v>
      </c>
      <c r="F8" s="211">
        <v>71.430000000000007</v>
      </c>
      <c r="G8" s="211">
        <v>81.48</v>
      </c>
    </row>
    <row r="9" spans="1:7" ht="84.75" customHeight="1" x14ac:dyDescent="0.25">
      <c r="A9" s="213" t="s">
        <v>125</v>
      </c>
      <c r="B9" s="214" t="s">
        <v>126</v>
      </c>
      <c r="C9" s="226">
        <v>0.09</v>
      </c>
      <c r="D9" s="215">
        <v>0.09</v>
      </c>
      <c r="E9" s="215">
        <v>0.99</v>
      </c>
      <c r="F9" s="215">
        <v>75</v>
      </c>
      <c r="G9" s="215">
        <v>82.5</v>
      </c>
    </row>
    <row r="10" spans="1:7" ht="27.75" customHeight="1" x14ac:dyDescent="0.25">
      <c r="A10" s="222" t="s">
        <v>189</v>
      </c>
      <c r="B10" s="210" t="s">
        <v>128</v>
      </c>
      <c r="C10" s="225">
        <v>1676.06</v>
      </c>
      <c r="D10" s="211">
        <v>1739.39</v>
      </c>
      <c r="E10" s="211">
        <v>15962.24</v>
      </c>
      <c r="F10" s="211">
        <v>90.27</v>
      </c>
      <c r="G10" s="211">
        <v>82.78</v>
      </c>
    </row>
    <row r="11" spans="1:7" ht="27.75" customHeight="1" x14ac:dyDescent="0.25">
      <c r="A11" s="213" t="s">
        <v>127</v>
      </c>
      <c r="B11" s="216" t="s">
        <v>126</v>
      </c>
      <c r="C11" s="225">
        <v>0</v>
      </c>
      <c r="D11" s="211">
        <v>0</v>
      </c>
      <c r="E11" s="211">
        <v>490.39</v>
      </c>
      <c r="F11" s="211">
        <v>0</v>
      </c>
      <c r="G11" s="211">
        <v>81.680000000000007</v>
      </c>
    </row>
    <row r="12" spans="1:7" ht="27.75" customHeight="1" x14ac:dyDescent="0.25">
      <c r="A12" s="213" t="s">
        <v>129</v>
      </c>
      <c r="B12" s="210" t="s">
        <v>128</v>
      </c>
      <c r="C12" s="225">
        <v>45.26</v>
      </c>
      <c r="D12" s="211">
        <v>48.49</v>
      </c>
      <c r="E12" s="211">
        <v>466.84</v>
      </c>
      <c r="F12" s="211">
        <v>89.73</v>
      </c>
      <c r="G12" s="211">
        <v>91.16</v>
      </c>
    </row>
    <row r="13" spans="1:7" ht="31.5" customHeight="1" x14ac:dyDescent="0.25">
      <c r="A13" s="213" t="s">
        <v>130</v>
      </c>
      <c r="B13" s="210" t="s">
        <v>131</v>
      </c>
      <c r="C13" s="225">
        <v>1426.16</v>
      </c>
      <c r="D13" s="211">
        <v>1496.25</v>
      </c>
      <c r="E13" s="211">
        <v>15468.02</v>
      </c>
      <c r="F13" s="211">
        <v>80.67</v>
      </c>
      <c r="G13" s="211">
        <v>79.73</v>
      </c>
    </row>
    <row r="14" spans="1:7" ht="20.25" customHeight="1" x14ac:dyDescent="0.25">
      <c r="A14" s="213" t="s">
        <v>132</v>
      </c>
      <c r="B14" s="210" t="s">
        <v>121</v>
      </c>
      <c r="C14" s="225">
        <v>790</v>
      </c>
      <c r="D14" s="211">
        <v>810</v>
      </c>
      <c r="E14" s="211">
        <v>7876</v>
      </c>
      <c r="F14" s="211">
        <v>85.26</v>
      </c>
      <c r="G14" s="211">
        <v>87.39</v>
      </c>
    </row>
    <row r="15" spans="1:7" ht="28.5" customHeight="1" x14ac:dyDescent="0.25">
      <c r="A15" s="213" t="s">
        <v>133</v>
      </c>
      <c r="B15" s="210" t="s">
        <v>131</v>
      </c>
      <c r="C15" s="225">
        <v>12139.46</v>
      </c>
      <c r="D15" s="211">
        <v>13591.55</v>
      </c>
      <c r="E15" s="211">
        <v>119721.82</v>
      </c>
      <c r="F15" s="211">
        <v>78</v>
      </c>
      <c r="G15" s="211">
        <v>82.85</v>
      </c>
    </row>
    <row r="16" spans="1:7" ht="40.5" customHeight="1" x14ac:dyDescent="0.25">
      <c r="A16" s="213" t="s">
        <v>134</v>
      </c>
      <c r="B16" s="210" t="s">
        <v>121</v>
      </c>
      <c r="C16" s="225">
        <v>295</v>
      </c>
      <c r="D16" s="211">
        <v>330</v>
      </c>
      <c r="E16" s="211">
        <v>3044</v>
      </c>
      <c r="F16" s="211">
        <v>89.19</v>
      </c>
      <c r="G16" s="211">
        <v>81.81</v>
      </c>
    </row>
    <row r="17" spans="1:7" ht="20.100000000000001" customHeight="1" x14ac:dyDescent="0.25">
      <c r="A17" s="213" t="s">
        <v>135</v>
      </c>
      <c r="B17" s="210" t="s">
        <v>142</v>
      </c>
      <c r="C17" s="225">
        <v>2418.8200000000002</v>
      </c>
      <c r="D17" s="211">
        <v>2463.6799999999998</v>
      </c>
      <c r="E17" s="211">
        <v>28680.66</v>
      </c>
      <c r="F17" s="211">
        <v>93.56</v>
      </c>
      <c r="G17" s="211">
        <v>87.38</v>
      </c>
    </row>
    <row r="18" spans="1:7" ht="20.100000000000001" customHeight="1" x14ac:dyDescent="0.25">
      <c r="A18" s="213" t="s">
        <v>136</v>
      </c>
      <c r="B18" s="210" t="s">
        <v>137</v>
      </c>
      <c r="C18" s="225">
        <v>848.13</v>
      </c>
      <c r="D18" s="211">
        <v>656.69</v>
      </c>
      <c r="E18" s="211">
        <v>6302.15</v>
      </c>
      <c r="F18" s="211">
        <v>103.05</v>
      </c>
      <c r="G18" s="211">
        <v>105.48</v>
      </c>
    </row>
    <row r="19" spans="1:7" ht="20.100000000000001" customHeight="1" x14ac:dyDescent="0.25">
      <c r="A19" s="213" t="s">
        <v>138</v>
      </c>
      <c r="B19" s="210" t="s">
        <v>137</v>
      </c>
      <c r="C19" s="225">
        <v>16.690000000000001</v>
      </c>
      <c r="D19" s="211">
        <v>16.940000000000001</v>
      </c>
      <c r="E19" s="211">
        <v>180.58</v>
      </c>
      <c r="F19" s="211">
        <v>99.65</v>
      </c>
      <c r="G19" s="211">
        <v>106.72</v>
      </c>
    </row>
    <row r="20" spans="1:7" ht="21.75" customHeight="1" x14ac:dyDescent="0.25">
      <c r="A20" s="213" t="s">
        <v>139</v>
      </c>
      <c r="B20" s="210" t="s">
        <v>143</v>
      </c>
      <c r="C20" s="225">
        <v>403</v>
      </c>
      <c r="D20" s="211">
        <v>415</v>
      </c>
      <c r="E20" s="211">
        <v>4462</v>
      </c>
      <c r="F20" s="211">
        <v>98.11</v>
      </c>
      <c r="G20" s="211">
        <v>107.73</v>
      </c>
    </row>
    <row r="21" spans="1:7" ht="26.25" customHeight="1" x14ac:dyDescent="0.25">
      <c r="A21" s="213" t="s">
        <v>140</v>
      </c>
      <c r="B21" s="210" t="s">
        <v>128</v>
      </c>
      <c r="C21" s="225">
        <v>2176.5500000000002</v>
      </c>
      <c r="D21" s="211">
        <v>2187.7600000000002</v>
      </c>
      <c r="E21" s="211">
        <v>23695.16</v>
      </c>
      <c r="F21" s="211">
        <v>104.2</v>
      </c>
      <c r="G21" s="211">
        <v>106.14</v>
      </c>
    </row>
    <row r="22" spans="1:7" ht="5.25" customHeight="1" x14ac:dyDescent="0.25">
      <c r="A22" s="217"/>
      <c r="B22" s="218"/>
      <c r="C22" s="217"/>
      <c r="D22" s="217"/>
      <c r="E22" s="217"/>
      <c r="F22" s="217"/>
      <c r="G22" s="217"/>
    </row>
  </sheetData>
  <phoneticPr fontId="3" type="noConversion"/>
  <pageMargins left="1.03" right="0.31" top="0.5" bottom="0.62992125984252001" header="0.31496062992126" footer="0.196850393700787"/>
  <pageSetup paperSize="9" firstPageNumber="1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1"/>
  <sheetViews>
    <sheetView zoomScale="90" zoomScaleNormal="90" workbookViewId="0">
      <selection activeCell="I19" sqref="I19"/>
    </sheetView>
  </sheetViews>
  <sheetFormatPr defaultColWidth="9.140625" defaultRowHeight="15.75" x14ac:dyDescent="0.25"/>
  <cols>
    <col min="1" max="1" width="2.28515625" style="3" customWidth="1"/>
    <col min="2" max="2" width="27.7109375" style="3" customWidth="1"/>
    <col min="3" max="4" width="9.5703125" style="3" customWidth="1"/>
    <col min="5" max="7" width="11.85546875" style="3" customWidth="1"/>
    <col min="8" max="16384" width="9.140625" style="3"/>
  </cols>
  <sheetData>
    <row r="1" spans="1:7" ht="24" customHeight="1" x14ac:dyDescent="0.25">
      <c r="A1" s="283" t="s">
        <v>175</v>
      </c>
      <c r="B1" s="283"/>
      <c r="C1" s="283"/>
      <c r="D1" s="283"/>
      <c r="E1" s="283"/>
      <c r="F1" s="283"/>
      <c r="G1" s="283"/>
    </row>
    <row r="2" spans="1:7" ht="20.100000000000001" customHeight="1" x14ac:dyDescent="0.25">
      <c r="A2" s="282" t="s">
        <v>216</v>
      </c>
      <c r="B2" s="282"/>
      <c r="C2" s="9"/>
      <c r="D2" s="9"/>
      <c r="E2" s="9"/>
      <c r="F2" s="9"/>
    </row>
    <row r="3" spans="1:7" ht="28.5" customHeight="1" x14ac:dyDescent="0.25">
      <c r="A3" s="10"/>
      <c r="B3" s="10"/>
      <c r="C3" s="10"/>
      <c r="D3" s="10"/>
      <c r="E3" s="10"/>
      <c r="F3" s="11"/>
    </row>
    <row r="4" spans="1:7" s="156" customFormat="1" ht="90.75" customHeight="1" x14ac:dyDescent="0.2">
      <c r="A4" s="152"/>
      <c r="B4" s="153"/>
      <c r="C4" s="154" t="s">
        <v>68</v>
      </c>
      <c r="D4" s="155" t="s">
        <v>69</v>
      </c>
      <c r="E4" s="154" t="s">
        <v>70</v>
      </c>
      <c r="F4" s="155" t="s">
        <v>192</v>
      </c>
      <c r="G4" s="154" t="s">
        <v>64</v>
      </c>
    </row>
    <row r="5" spans="1:7" s="162" customFormat="1" ht="17.25" customHeight="1" x14ac:dyDescent="0.2">
      <c r="A5" s="157" t="s">
        <v>1</v>
      </c>
      <c r="B5" s="158"/>
      <c r="C5" s="159">
        <v>275210</v>
      </c>
      <c r="D5" s="159">
        <v>371727</v>
      </c>
      <c r="E5" s="159">
        <v>1688460</v>
      </c>
      <c r="F5" s="160">
        <v>75.999483272290746</v>
      </c>
      <c r="G5" s="161">
        <v>205.68325368527098</v>
      </c>
    </row>
    <row r="6" spans="1:7" s="162" customFormat="1" ht="17.25" customHeight="1" x14ac:dyDescent="0.2">
      <c r="A6" s="163" t="s">
        <v>33</v>
      </c>
      <c r="B6" s="164"/>
      <c r="C6" s="165">
        <v>106362</v>
      </c>
      <c r="D6" s="165">
        <v>125737</v>
      </c>
      <c r="E6" s="165">
        <v>823650</v>
      </c>
      <c r="F6" s="166">
        <v>81.854880385437951</v>
      </c>
      <c r="G6" s="167">
        <v>143.97814238217268</v>
      </c>
    </row>
    <row r="7" spans="1:7" s="156" customFormat="1" ht="17.25" customHeight="1" x14ac:dyDescent="0.2">
      <c r="A7" s="168"/>
      <c r="B7" s="169" t="s">
        <v>36</v>
      </c>
      <c r="C7" s="170">
        <v>37325</v>
      </c>
      <c r="D7" s="170">
        <v>39366</v>
      </c>
      <c r="E7" s="170">
        <v>368190</v>
      </c>
      <c r="F7" s="171">
        <v>90.020024009251628</v>
      </c>
      <c r="G7" s="172">
        <v>73.849653105801224</v>
      </c>
    </row>
    <row r="8" spans="1:7" s="156" customFormat="1" ht="17.25" customHeight="1" x14ac:dyDescent="0.2">
      <c r="A8" s="168"/>
      <c r="B8" s="173" t="s">
        <v>145</v>
      </c>
      <c r="C8" s="170">
        <v>6350</v>
      </c>
      <c r="D8" s="170">
        <v>5610</v>
      </c>
      <c r="E8" s="170">
        <v>36215</v>
      </c>
      <c r="F8" s="171">
        <v>76.402953586497887</v>
      </c>
      <c r="G8" s="174">
        <v>70.041582052025916</v>
      </c>
    </row>
    <row r="9" spans="1:7" s="156" customFormat="1" ht="18.75" customHeight="1" x14ac:dyDescent="0.2">
      <c r="A9" s="168"/>
      <c r="B9" s="188" t="s">
        <v>146</v>
      </c>
      <c r="C9" s="170">
        <v>43116</v>
      </c>
      <c r="D9" s="170">
        <v>50374</v>
      </c>
      <c r="E9" s="170">
        <v>335579</v>
      </c>
      <c r="F9" s="171">
        <v>85.412530670006007</v>
      </c>
      <c r="G9" s="174"/>
    </row>
    <row r="10" spans="1:7" s="156" customFormat="1" ht="17.25" customHeight="1" x14ac:dyDescent="0.2">
      <c r="A10" s="168"/>
      <c r="B10" s="169" t="s">
        <v>147</v>
      </c>
      <c r="C10" s="170">
        <v>23610</v>
      </c>
      <c r="D10" s="170">
        <v>34947</v>
      </c>
      <c r="E10" s="170">
        <v>93457</v>
      </c>
      <c r="F10" s="171">
        <v>71.347757046447001</v>
      </c>
      <c r="G10" s="172">
        <v>183.28495783486957</v>
      </c>
    </row>
    <row r="11" spans="1:7" s="156" customFormat="1" ht="17.25" customHeight="1" x14ac:dyDescent="0.2">
      <c r="A11" s="168"/>
      <c r="B11" s="169" t="s">
        <v>148</v>
      </c>
      <c r="C11" s="170">
        <v>2311</v>
      </c>
      <c r="D11" s="170">
        <v>1050</v>
      </c>
      <c r="E11" s="170">
        <v>26424</v>
      </c>
      <c r="F11" s="171">
        <v>93.229368803584663</v>
      </c>
      <c r="G11" s="172">
        <v>117.39304278288685</v>
      </c>
    </row>
    <row r="12" spans="1:7" s="156" customFormat="1" ht="17.25" customHeight="1" x14ac:dyDescent="0.2">
      <c r="A12" s="168"/>
      <c r="B12" s="169" t="s">
        <v>149</v>
      </c>
      <c r="C12" s="170"/>
      <c r="D12" s="170"/>
      <c r="E12" s="170"/>
      <c r="F12" s="171"/>
      <c r="G12" s="172"/>
    </row>
    <row r="13" spans="1:7" s="162" customFormat="1" ht="17.25" customHeight="1" x14ac:dyDescent="0.2">
      <c r="A13" s="163" t="s">
        <v>35</v>
      </c>
      <c r="B13" s="175"/>
      <c r="C13" s="165">
        <v>168848</v>
      </c>
      <c r="D13" s="165">
        <v>245990</v>
      </c>
      <c r="E13" s="165">
        <v>864810</v>
      </c>
      <c r="F13" s="166">
        <v>71.151952254366932</v>
      </c>
      <c r="G13" s="167">
        <v>347.54075961372303</v>
      </c>
    </row>
    <row r="14" spans="1:7" s="156" customFormat="1" ht="17.25" customHeight="1" x14ac:dyDescent="0.2">
      <c r="A14" s="176"/>
      <c r="B14" s="169" t="s">
        <v>150</v>
      </c>
      <c r="C14" s="170">
        <v>37598</v>
      </c>
      <c r="D14" s="170">
        <v>39580</v>
      </c>
      <c r="E14" s="170">
        <v>284892</v>
      </c>
      <c r="F14" s="171">
        <v>88.560211132974615</v>
      </c>
      <c r="G14" s="172">
        <v>116.4435688564994</v>
      </c>
    </row>
    <row r="15" spans="1:7" s="156" customFormat="1" ht="17.25" customHeight="1" x14ac:dyDescent="0.2">
      <c r="A15" s="176"/>
      <c r="B15" s="173" t="s">
        <v>145</v>
      </c>
      <c r="C15" s="170">
        <v>17100</v>
      </c>
      <c r="D15" s="170">
        <v>20520</v>
      </c>
      <c r="E15" s="170">
        <v>127287</v>
      </c>
      <c r="F15" s="171">
        <v>80.561392405063287</v>
      </c>
      <c r="G15" s="172">
        <v>98.308579902222021</v>
      </c>
    </row>
    <row r="16" spans="1:7" s="156" customFormat="1" ht="21" customHeight="1" x14ac:dyDescent="0.2">
      <c r="A16" s="176"/>
      <c r="B16" s="188" t="s">
        <v>151</v>
      </c>
      <c r="C16" s="170">
        <v>131250</v>
      </c>
      <c r="D16" s="170">
        <v>206410</v>
      </c>
      <c r="E16" s="170">
        <v>579918</v>
      </c>
      <c r="F16" s="171">
        <v>64.886075269539063</v>
      </c>
      <c r="G16" s="172">
        <v>13886.925287356322</v>
      </c>
    </row>
    <row r="17" spans="1:7" s="156" customFormat="1" ht="17.25" customHeight="1" x14ac:dyDescent="0.25">
      <c r="A17" s="177"/>
      <c r="B17" s="169" t="s">
        <v>149</v>
      </c>
      <c r="C17" s="178"/>
      <c r="D17" s="179"/>
      <c r="E17" s="179"/>
      <c r="F17" s="180"/>
      <c r="G17" s="89"/>
    </row>
    <row r="18" spans="1:7" s="162" customFormat="1" ht="17.25" customHeight="1" x14ac:dyDescent="0.2">
      <c r="A18" s="163" t="s">
        <v>34</v>
      </c>
      <c r="B18" s="175"/>
      <c r="C18" s="165">
        <v>0</v>
      </c>
      <c r="D18" s="165">
        <v>0</v>
      </c>
      <c r="E18" s="165">
        <v>0</v>
      </c>
      <c r="F18" s="181"/>
      <c r="G18" s="182"/>
    </row>
    <row r="19" spans="1:7" s="156" customFormat="1" ht="20.100000000000001" customHeight="1" x14ac:dyDescent="0.2">
      <c r="A19" s="177"/>
      <c r="B19" s="169" t="s">
        <v>152</v>
      </c>
      <c r="C19" s="170"/>
      <c r="D19" s="179"/>
      <c r="E19" s="179"/>
      <c r="F19" s="180"/>
      <c r="G19" s="89"/>
    </row>
    <row r="20" spans="1:7" s="156" customFormat="1" ht="20.100000000000001" customHeight="1" x14ac:dyDescent="0.2">
      <c r="A20" s="177"/>
      <c r="B20" s="173" t="s">
        <v>145</v>
      </c>
      <c r="C20" s="170"/>
      <c r="D20" s="179"/>
      <c r="E20" s="179"/>
      <c r="F20" s="180"/>
      <c r="G20" s="89"/>
    </row>
    <row r="21" spans="1:7" s="156" customFormat="1" ht="30.75" customHeight="1" x14ac:dyDescent="0.2">
      <c r="A21" s="177"/>
      <c r="B21" s="188" t="s">
        <v>153</v>
      </c>
      <c r="C21" s="170"/>
      <c r="D21" s="179"/>
      <c r="E21" s="179"/>
      <c r="F21" s="180"/>
      <c r="G21" s="89"/>
    </row>
    <row r="22" spans="1:7" s="156" customFormat="1" ht="20.100000000000001" customHeight="1" x14ac:dyDescent="0.2">
      <c r="A22" s="183"/>
      <c r="B22" s="184" t="s">
        <v>149</v>
      </c>
      <c r="C22" s="185"/>
      <c r="D22" s="185"/>
      <c r="E22" s="185"/>
      <c r="F22" s="186"/>
      <c r="G22" s="187"/>
    </row>
    <row r="23" spans="1:7" ht="20.100000000000001" customHeight="1" x14ac:dyDescent="0.25">
      <c r="A23" s="15"/>
      <c r="B23" s="8"/>
      <c r="C23" s="13"/>
      <c r="D23" s="13"/>
      <c r="E23" s="14"/>
      <c r="F23" s="14"/>
    </row>
    <row r="24" spans="1:7" ht="20.100000000000001" customHeight="1" x14ac:dyDescent="0.25">
      <c r="A24" s="15"/>
      <c r="B24" s="8"/>
      <c r="C24" s="13"/>
      <c r="D24" s="13"/>
      <c r="E24" s="14"/>
      <c r="F24" s="14"/>
    </row>
    <row r="25" spans="1:7" x14ac:dyDescent="0.25">
      <c r="A25" s="15"/>
      <c r="B25" s="12"/>
      <c r="C25" s="13"/>
      <c r="D25" s="13"/>
      <c r="E25" s="14"/>
      <c r="F25" s="14"/>
    </row>
    <row r="26" spans="1:7" ht="18.75" customHeight="1" x14ac:dyDescent="0.25"/>
    <row r="31" spans="1:7" ht="46.5" customHeight="1" x14ac:dyDescent="0.25"/>
  </sheetData>
  <mergeCells count="2">
    <mergeCell ref="A2:B2"/>
    <mergeCell ref="A1:G1"/>
  </mergeCells>
  <phoneticPr fontId="3" type="noConversion"/>
  <pageMargins left="1.03" right="0.65" top="0.57999999999999996" bottom="0.62992125984252001" header="0.31496062992126" footer="0.196850393700787"/>
  <pageSetup paperSize="9" firstPageNumber="1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90" zoomScaleNormal="90" workbookViewId="0">
      <selection activeCell="E11" sqref="E11"/>
    </sheetView>
  </sheetViews>
  <sheetFormatPr defaultColWidth="9.140625" defaultRowHeight="15.75" x14ac:dyDescent="0.25"/>
  <cols>
    <col min="1" max="1" width="1.85546875" style="3" customWidth="1"/>
    <col min="2" max="2" width="30.85546875" style="3" customWidth="1"/>
    <col min="3" max="3" width="11.85546875" style="191" customWidth="1"/>
    <col min="4" max="4" width="10.7109375" style="3" customWidth="1"/>
    <col min="5" max="5" width="12.28515625" style="3" customWidth="1"/>
    <col min="6" max="6" width="9.5703125" style="3" customWidth="1"/>
    <col min="7" max="7" width="12.28515625" style="3" customWidth="1"/>
    <col min="8" max="16384" width="9.140625" style="3"/>
  </cols>
  <sheetData>
    <row r="1" spans="1:7" ht="24" customHeight="1" x14ac:dyDescent="0.25">
      <c r="A1" s="285" t="s">
        <v>176</v>
      </c>
      <c r="B1" s="285"/>
    </row>
    <row r="2" spans="1:7" ht="20.100000000000001" customHeight="1" x14ac:dyDescent="0.25">
      <c r="A2" s="284" t="s">
        <v>216</v>
      </c>
      <c r="B2" s="284"/>
    </row>
    <row r="3" spans="1:7" ht="20.100000000000001" customHeight="1" x14ac:dyDescent="0.25">
      <c r="A3" s="16"/>
      <c r="B3" s="6"/>
      <c r="C3" s="192"/>
      <c r="D3" s="6"/>
      <c r="E3" s="6"/>
      <c r="F3" s="6"/>
      <c r="G3" s="6"/>
    </row>
    <row r="4" spans="1:7" s="101" customFormat="1" ht="110.25" customHeight="1" x14ac:dyDescent="0.25">
      <c r="A4" s="105"/>
      <c r="B4" s="106"/>
      <c r="C4" s="193" t="s">
        <v>193</v>
      </c>
      <c r="D4" s="5" t="s">
        <v>154</v>
      </c>
      <c r="E4" s="47" t="s">
        <v>164</v>
      </c>
      <c r="F4" s="5" t="s">
        <v>194</v>
      </c>
      <c r="G4" s="47" t="s">
        <v>185</v>
      </c>
    </row>
    <row r="5" spans="1:7" s="101" customFormat="1" ht="20.100000000000001" customHeight="1" x14ac:dyDescent="0.25">
      <c r="A5" s="107" t="s">
        <v>2</v>
      </c>
      <c r="B5" s="108"/>
      <c r="C5" s="194">
        <f>+SUM(C7:C18)</f>
        <v>469672.10000000003</v>
      </c>
      <c r="D5" s="194">
        <f t="shared" ref="D5:E5" si="0">+SUM(D7:D18)</f>
        <v>475643.9</v>
      </c>
      <c r="E5" s="194">
        <f t="shared" si="0"/>
        <v>4950229.5999999996</v>
      </c>
      <c r="F5" s="128">
        <v>119.35439441915329</v>
      </c>
      <c r="G5" s="128">
        <v>104.66687515538791</v>
      </c>
    </row>
    <row r="6" spans="1:7" s="101" customFormat="1" ht="20.100000000000001" customHeight="1" x14ac:dyDescent="0.25">
      <c r="A6" s="109" t="s">
        <v>5</v>
      </c>
      <c r="B6" s="110"/>
      <c r="C6" s="195"/>
      <c r="D6" s="116"/>
      <c r="E6" s="116"/>
      <c r="F6" s="100"/>
      <c r="G6" s="100"/>
    </row>
    <row r="7" spans="1:7" s="101" customFormat="1" ht="20.100000000000001" customHeight="1" x14ac:dyDescent="0.25">
      <c r="A7" s="102"/>
      <c r="B7" s="117" t="s">
        <v>22</v>
      </c>
      <c r="C7" s="195">
        <v>166148.20000000001</v>
      </c>
      <c r="D7" s="116">
        <v>169172</v>
      </c>
      <c r="E7" s="116">
        <v>1736809.5</v>
      </c>
      <c r="F7" s="119">
        <v>124.90417399896099</v>
      </c>
      <c r="G7" s="119">
        <v>115.54352113063457</v>
      </c>
    </row>
    <row r="8" spans="1:7" s="101" customFormat="1" ht="20.100000000000001" customHeight="1" x14ac:dyDescent="0.25">
      <c r="A8" s="102"/>
      <c r="B8" s="117" t="s">
        <v>23</v>
      </c>
      <c r="C8" s="195">
        <v>28629.599999999999</v>
      </c>
      <c r="D8" s="116">
        <v>29179.5</v>
      </c>
      <c r="E8" s="116">
        <v>283791.90000000002</v>
      </c>
      <c r="F8" s="119">
        <v>117.89015037200585</v>
      </c>
      <c r="G8" s="119">
        <v>102.32480854921091</v>
      </c>
    </row>
    <row r="9" spans="1:7" s="101" customFormat="1" ht="31.5" customHeight="1" x14ac:dyDescent="0.25">
      <c r="A9" s="102"/>
      <c r="B9" s="118" t="s">
        <v>21</v>
      </c>
      <c r="C9" s="195">
        <v>59096.9</v>
      </c>
      <c r="D9" s="116">
        <v>59268</v>
      </c>
      <c r="E9" s="116">
        <v>597174.69999999995</v>
      </c>
      <c r="F9" s="119">
        <v>122.18743818548636</v>
      </c>
      <c r="G9" s="119">
        <v>109.71403397613567</v>
      </c>
    </row>
    <row r="10" spans="1:7" s="101" customFormat="1" ht="20.100000000000001" customHeight="1" x14ac:dyDescent="0.25">
      <c r="A10" s="102"/>
      <c r="B10" s="111" t="s">
        <v>155</v>
      </c>
      <c r="C10" s="195">
        <v>5680.8</v>
      </c>
      <c r="D10" s="116">
        <v>5453.3</v>
      </c>
      <c r="E10" s="116">
        <v>52095.6</v>
      </c>
      <c r="F10" s="119">
        <v>99.453224335889416</v>
      </c>
      <c r="G10" s="119">
        <v>90.162428175035089</v>
      </c>
    </row>
    <row r="11" spans="1:7" s="101" customFormat="1" ht="20.100000000000001" customHeight="1" x14ac:dyDescent="0.25">
      <c r="A11" s="102"/>
      <c r="B11" s="111" t="s">
        <v>156</v>
      </c>
      <c r="C11" s="195">
        <v>52913.1</v>
      </c>
      <c r="D11" s="116">
        <v>53602</v>
      </c>
      <c r="E11" s="116">
        <v>551329.6</v>
      </c>
      <c r="F11" s="119">
        <v>110.97480947674909</v>
      </c>
      <c r="G11" s="119">
        <v>96.537335892056248</v>
      </c>
    </row>
    <row r="12" spans="1:7" s="101" customFormat="1" ht="20.100000000000001" customHeight="1" x14ac:dyDescent="0.25">
      <c r="A12" s="102"/>
      <c r="B12" s="111" t="s">
        <v>157</v>
      </c>
      <c r="C12" s="195">
        <v>12014</v>
      </c>
      <c r="D12" s="116">
        <v>12139</v>
      </c>
      <c r="E12" s="116">
        <v>133683</v>
      </c>
      <c r="F12" s="119">
        <v>111.93699937372332</v>
      </c>
      <c r="G12" s="119">
        <v>94.672974594959754</v>
      </c>
    </row>
    <row r="13" spans="1:7" s="101" customFormat="1" ht="20.100000000000001" customHeight="1" x14ac:dyDescent="0.25">
      <c r="A13" s="102"/>
      <c r="B13" s="111" t="s">
        <v>158</v>
      </c>
      <c r="C13" s="195">
        <v>36666.9</v>
      </c>
      <c r="D13" s="116">
        <v>37148.800000000003</v>
      </c>
      <c r="E13" s="116">
        <v>398753</v>
      </c>
      <c r="F13" s="119">
        <v>114.53557933084201</v>
      </c>
      <c r="G13" s="119">
        <v>95.161218473774611</v>
      </c>
    </row>
    <row r="14" spans="1:7" s="101" customFormat="1" ht="20.100000000000001" customHeight="1" x14ac:dyDescent="0.25">
      <c r="A14" s="112"/>
      <c r="B14" s="111" t="s">
        <v>159</v>
      </c>
      <c r="C14" s="195">
        <v>58834</v>
      </c>
      <c r="D14" s="116">
        <v>59812.4</v>
      </c>
      <c r="E14" s="116">
        <v>682459.5</v>
      </c>
      <c r="F14" s="119">
        <v>118.27939781247943</v>
      </c>
      <c r="G14" s="119">
        <v>95.096088367308923</v>
      </c>
    </row>
    <row r="15" spans="1:7" s="101" customFormat="1" ht="20.100000000000001" customHeight="1" x14ac:dyDescent="0.25">
      <c r="A15" s="112"/>
      <c r="B15" s="111" t="s">
        <v>160</v>
      </c>
      <c r="C15" s="195">
        <v>8013.7</v>
      </c>
      <c r="D15" s="116">
        <v>8108.3</v>
      </c>
      <c r="E15" s="116">
        <v>81721.399999999994</v>
      </c>
      <c r="F15" s="119">
        <v>108.60505543509468</v>
      </c>
      <c r="G15" s="119">
        <v>96.809294610531254</v>
      </c>
    </row>
    <row r="16" spans="1:7" s="101" customFormat="1" ht="20.100000000000001" customHeight="1" x14ac:dyDescent="0.25">
      <c r="A16" s="112"/>
      <c r="B16" s="111" t="s">
        <v>162</v>
      </c>
      <c r="C16" s="195">
        <v>1002.2</v>
      </c>
      <c r="D16" s="116">
        <v>997.2</v>
      </c>
      <c r="E16" s="116">
        <v>12727.1</v>
      </c>
      <c r="F16" s="119">
        <v>99.816887410653052</v>
      </c>
      <c r="G16" s="119">
        <v>91.103883291649851</v>
      </c>
    </row>
    <row r="17" spans="1:7" s="101" customFormat="1" ht="20.100000000000001" customHeight="1" x14ac:dyDescent="0.25">
      <c r="A17" s="112"/>
      <c r="B17" s="111" t="s">
        <v>161</v>
      </c>
      <c r="C17" s="195">
        <v>32201.8</v>
      </c>
      <c r="D17" s="116">
        <v>32385.200000000001</v>
      </c>
      <c r="E17" s="116">
        <v>326527.3</v>
      </c>
      <c r="F17" s="119">
        <v>124.88707394727059</v>
      </c>
      <c r="G17" s="119">
        <v>107.11217192384099</v>
      </c>
    </row>
    <row r="18" spans="1:7" s="101" customFormat="1" ht="33.75" customHeight="1" x14ac:dyDescent="0.25">
      <c r="A18" s="112"/>
      <c r="B18" s="118" t="s">
        <v>163</v>
      </c>
      <c r="C18" s="195">
        <v>8470.9</v>
      </c>
      <c r="D18" s="116">
        <v>8378.2000000000007</v>
      </c>
      <c r="E18" s="116">
        <v>93157</v>
      </c>
      <c r="F18" s="119">
        <v>107.59289429172671</v>
      </c>
      <c r="G18" s="119">
        <v>98.373562276711937</v>
      </c>
    </row>
    <row r="19" spans="1:7" s="101" customFormat="1" ht="6.75" customHeight="1" x14ac:dyDescent="0.25">
      <c r="A19" s="113"/>
      <c r="B19" s="114"/>
      <c r="C19" s="196"/>
      <c r="D19" s="115"/>
      <c r="E19" s="115"/>
      <c r="F19" s="103"/>
      <c r="G19" s="103"/>
    </row>
    <row r="20" spans="1:7" ht="17.25" customHeight="1" x14ac:dyDescent="0.25">
      <c r="A20" s="18"/>
    </row>
    <row r="21" spans="1:7" ht="17.25" customHeight="1" x14ac:dyDescent="0.25">
      <c r="A21" s="18"/>
    </row>
    <row r="22" spans="1:7" x14ac:dyDescent="0.25">
      <c r="A22" s="17"/>
    </row>
  </sheetData>
  <mergeCells count="2">
    <mergeCell ref="A2:B2"/>
    <mergeCell ref="A1:B1"/>
  </mergeCells>
  <phoneticPr fontId="3" type="noConversion"/>
  <pageMargins left="0.92" right="0.39" top="0.43" bottom="0.62992125984252001" header="0.31496062992126" footer="0.196850393700787"/>
  <pageSetup paperSize="9" firstPageNumber="1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90" zoomScaleNormal="90" workbookViewId="0">
      <selection activeCell="A4" sqref="A4"/>
    </sheetView>
  </sheetViews>
  <sheetFormatPr defaultColWidth="9.140625" defaultRowHeight="15.75" x14ac:dyDescent="0.25"/>
  <cols>
    <col min="1" max="1" width="31.85546875" style="3" customWidth="1"/>
    <col min="2" max="2" width="10.5703125" style="3" customWidth="1"/>
    <col min="3" max="3" width="10.28515625" style="3" customWidth="1"/>
    <col min="4" max="4" width="13.140625" style="3" customWidth="1"/>
    <col min="5" max="5" width="9.140625" style="3" customWidth="1"/>
    <col min="6" max="6" width="12.7109375" style="3" customWidth="1"/>
    <col min="7" max="16384" width="9.140625" style="3"/>
  </cols>
  <sheetData>
    <row r="1" spans="1:6" ht="24" customHeight="1" x14ac:dyDescent="0.25">
      <c r="A1" s="7" t="s">
        <v>209</v>
      </c>
    </row>
    <row r="2" spans="1:6" ht="20.100000000000001" customHeight="1" x14ac:dyDescent="0.25">
      <c r="A2" s="8" t="s">
        <v>216</v>
      </c>
    </row>
    <row r="3" spans="1:6" ht="29.25" customHeight="1" x14ac:dyDescent="0.25">
      <c r="A3" s="6"/>
    </row>
    <row r="4" spans="1:6" ht="98.25" customHeight="1" x14ac:dyDescent="0.25">
      <c r="A4" s="45"/>
      <c r="B4" s="47" t="s">
        <v>195</v>
      </c>
      <c r="C4" s="5" t="s">
        <v>73</v>
      </c>
      <c r="D4" s="47" t="s">
        <v>74</v>
      </c>
      <c r="E4" s="5" t="s">
        <v>196</v>
      </c>
      <c r="F4" s="47" t="s">
        <v>64</v>
      </c>
    </row>
    <row r="5" spans="1:6" s="99" customFormat="1" ht="24.75" customHeight="1" x14ac:dyDescent="0.2">
      <c r="A5" s="238" t="s">
        <v>210</v>
      </c>
      <c r="B5" s="141">
        <f>+B6+B7</f>
        <v>40549.305399999997</v>
      </c>
      <c r="C5" s="141">
        <f t="shared" ref="C5:D5" si="0">+C6+C7</f>
        <v>42646.6054</v>
      </c>
      <c r="D5" s="141">
        <f t="shared" si="0"/>
        <v>426587.52880000003</v>
      </c>
      <c r="E5" s="128">
        <v>105.08808366813065</v>
      </c>
      <c r="F5" s="128">
        <v>79.50919717609672</v>
      </c>
    </row>
    <row r="6" spans="1:6" s="101" customFormat="1" ht="24.75" customHeight="1" x14ac:dyDescent="0.25">
      <c r="A6" s="239" t="s">
        <v>211</v>
      </c>
      <c r="B6" s="120">
        <v>2132.5412000000001</v>
      </c>
      <c r="C6" s="120">
        <v>2187.7411999999999</v>
      </c>
      <c r="D6" s="120">
        <v>29786.848199999997</v>
      </c>
      <c r="E6" s="119">
        <v>48.946965378681575</v>
      </c>
      <c r="F6" s="119">
        <v>54.088027379391249</v>
      </c>
    </row>
    <row r="7" spans="1:6" s="101" customFormat="1" ht="24.75" customHeight="1" x14ac:dyDescent="0.25">
      <c r="A7" s="239" t="s">
        <v>27</v>
      </c>
      <c r="B7" s="120">
        <v>38416.764199999998</v>
      </c>
      <c r="C7" s="120">
        <v>40458.864200000004</v>
      </c>
      <c r="D7" s="120">
        <v>396800.68060000002</v>
      </c>
      <c r="E7" s="119">
        <v>112.03669185016956</v>
      </c>
      <c r="F7" s="119">
        <v>82.416988760307689</v>
      </c>
    </row>
    <row r="8" spans="1:6" s="101" customFormat="1" ht="24.75" customHeight="1" x14ac:dyDescent="0.25">
      <c r="A8" s="236" t="s">
        <v>212</v>
      </c>
      <c r="B8" s="121">
        <v>247.41300000000001</v>
      </c>
      <c r="C8" s="121">
        <v>255.71299999999999</v>
      </c>
      <c r="D8" s="121">
        <v>2337.6774</v>
      </c>
      <c r="E8" s="144">
        <v>56.741647131430874</v>
      </c>
      <c r="F8" s="144">
        <v>46.456246484868721</v>
      </c>
    </row>
    <row r="9" spans="1:6" s="101" customFormat="1" ht="24.75" customHeight="1" x14ac:dyDescent="0.25">
      <c r="A9" s="237" t="s">
        <v>213</v>
      </c>
      <c r="B9" s="122">
        <v>36169.167799999996</v>
      </c>
      <c r="C9" s="122">
        <v>36686.1878</v>
      </c>
      <c r="D9" s="122">
        <v>341508.44053999998</v>
      </c>
      <c r="E9" s="145">
        <v>113.26701357941637</v>
      </c>
      <c r="F9" s="145">
        <v>92.129473143501528</v>
      </c>
    </row>
    <row r="10" spans="1:6" ht="20.100000000000001" customHeight="1" x14ac:dyDescent="0.25"/>
    <row r="11" spans="1:6" ht="20.100000000000001" customHeight="1" x14ac:dyDescent="0.25"/>
    <row r="12" spans="1:6" ht="20.100000000000001" customHeight="1" x14ac:dyDescent="0.25"/>
    <row r="13" spans="1:6" ht="20.100000000000001" customHeight="1" x14ac:dyDescent="0.25"/>
    <row r="14" spans="1:6" ht="20.100000000000001" customHeight="1" x14ac:dyDescent="0.25"/>
    <row r="15" spans="1:6" ht="20.100000000000001" customHeight="1" x14ac:dyDescent="0.25"/>
    <row r="16" spans="1:6" ht="20.100000000000001" customHeight="1" x14ac:dyDescent="0.25"/>
    <row r="17" ht="20.100000000000001" customHeight="1" x14ac:dyDescent="0.25"/>
    <row r="18" ht="20.100000000000001" customHeight="1" x14ac:dyDescent="0.25"/>
    <row r="19" ht="20.100000000000001" customHeight="1" x14ac:dyDescent="0.25"/>
    <row r="20" ht="20.100000000000001" customHeight="1" x14ac:dyDescent="0.25"/>
    <row r="21" ht="20.100000000000001" customHeight="1" x14ac:dyDescent="0.25"/>
    <row r="22" ht="20.100000000000001" customHeight="1" x14ac:dyDescent="0.25"/>
    <row r="23" ht="20.100000000000001" customHeight="1" x14ac:dyDescent="0.25"/>
    <row r="24" ht="20.100000000000001" customHeight="1" x14ac:dyDescent="0.25"/>
    <row r="25" ht="20.100000000000001" customHeight="1" x14ac:dyDescent="0.25"/>
    <row r="26" ht="20.100000000000001" customHeight="1" x14ac:dyDescent="0.25"/>
    <row r="27" ht="20.100000000000001" customHeight="1" x14ac:dyDescent="0.25"/>
    <row r="28" ht="20.100000000000001" customHeight="1" x14ac:dyDescent="0.25"/>
    <row r="29" ht="20.100000000000001" customHeight="1" x14ac:dyDescent="0.25"/>
    <row r="30" ht="20.100000000000001" customHeight="1" x14ac:dyDescent="0.25"/>
    <row r="31" ht="20.100000000000001" customHeight="1" x14ac:dyDescent="0.25"/>
    <row r="32"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row r="46" ht="20.100000000000001" customHeight="1" x14ac:dyDescent="0.25"/>
    <row r="47" ht="20.100000000000001" customHeight="1" x14ac:dyDescent="0.25"/>
  </sheetData>
  <phoneticPr fontId="3" type="noConversion"/>
  <pageMargins left="0.95" right="0.511811023622047" top="0.5" bottom="0.62992125984252001" header="0.31496062992126" footer="0.196850393700787"/>
  <pageSetup paperSize="9" firstPageNumber="1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90" zoomScaleNormal="90" workbookViewId="0">
      <selection activeCell="C5" sqref="C5"/>
    </sheetView>
  </sheetViews>
  <sheetFormatPr defaultColWidth="9.140625" defaultRowHeight="15.75" x14ac:dyDescent="0.25"/>
  <cols>
    <col min="1" max="1" width="3.7109375" style="3" customWidth="1"/>
    <col min="2" max="2" width="6.140625" style="3" customWidth="1"/>
    <col min="3" max="3" width="24" style="3" customWidth="1"/>
    <col min="4" max="7" width="9.85546875" style="3" customWidth="1"/>
    <col min="8" max="8" width="13.28515625" style="3" customWidth="1"/>
    <col min="9" max="16384" width="9.140625" style="3"/>
  </cols>
  <sheetData>
    <row r="1" spans="1:8" ht="24" customHeight="1" x14ac:dyDescent="0.25">
      <c r="A1" s="286" t="s">
        <v>177</v>
      </c>
      <c r="B1" s="286"/>
      <c r="C1" s="286"/>
      <c r="D1" s="286"/>
      <c r="E1" s="286"/>
      <c r="F1" s="286"/>
    </row>
    <row r="2" spans="1:8" ht="19.5" customHeight="1" x14ac:dyDescent="0.25">
      <c r="A2" s="293" t="s">
        <v>216</v>
      </c>
      <c r="B2" s="293"/>
      <c r="C2" s="293"/>
    </row>
    <row r="3" spans="1:8" ht="23.25" customHeight="1" x14ac:dyDescent="0.25">
      <c r="A3" s="19"/>
      <c r="B3" s="19"/>
      <c r="C3" s="19"/>
      <c r="D3" s="19"/>
      <c r="E3" s="19"/>
      <c r="G3" s="292" t="s">
        <v>71</v>
      </c>
      <c r="H3" s="292"/>
    </row>
    <row r="4" spans="1:8" ht="24" customHeight="1" x14ac:dyDescent="0.25">
      <c r="A4" s="56"/>
      <c r="B4" s="20"/>
      <c r="C4" s="57"/>
      <c r="D4" s="289" t="s">
        <v>19</v>
      </c>
      <c r="E4" s="289"/>
      <c r="F4" s="289"/>
      <c r="G4" s="289"/>
      <c r="H4" s="290" t="s">
        <v>219</v>
      </c>
    </row>
    <row r="5" spans="1:8" ht="75.75" customHeight="1" x14ac:dyDescent="0.25">
      <c r="A5" s="58"/>
      <c r="B5" s="19"/>
      <c r="C5" s="59"/>
      <c r="D5" s="134" t="s">
        <v>215</v>
      </c>
      <c r="E5" s="135" t="s">
        <v>167</v>
      </c>
      <c r="F5" s="134" t="s">
        <v>168</v>
      </c>
      <c r="G5" s="135" t="s">
        <v>169</v>
      </c>
      <c r="H5" s="291"/>
    </row>
    <row r="6" spans="1:8" s="4" customFormat="1" ht="21" customHeight="1" x14ac:dyDescent="0.25">
      <c r="A6" s="60" t="s">
        <v>20</v>
      </c>
      <c r="B6" s="258"/>
      <c r="C6" s="258"/>
      <c r="D6" s="259">
        <v>102.4121</v>
      </c>
      <c r="E6" s="259">
        <v>102.26309999999999</v>
      </c>
      <c r="F6" s="259">
        <v>100.8379</v>
      </c>
      <c r="G6" s="259">
        <v>99.506500000000003</v>
      </c>
      <c r="H6" s="259">
        <v>104.4074</v>
      </c>
    </row>
    <row r="7" spans="1:8" ht="21" customHeight="1" x14ac:dyDescent="0.25">
      <c r="A7" s="136"/>
      <c r="B7" s="66" t="s">
        <v>6</v>
      </c>
      <c r="C7" s="61"/>
      <c r="D7" s="199">
        <v>108.5673</v>
      </c>
      <c r="E7" s="199">
        <v>109.4958</v>
      </c>
      <c r="F7" s="199">
        <v>105.86109999999999</v>
      </c>
      <c r="G7" s="199">
        <v>98.550299999999993</v>
      </c>
      <c r="H7" s="199">
        <v>113.6194</v>
      </c>
    </row>
    <row r="8" spans="1:8" ht="15.75" customHeight="1" x14ac:dyDescent="0.25">
      <c r="A8" s="136"/>
      <c r="B8" s="137" t="s">
        <v>182</v>
      </c>
      <c r="C8" s="43"/>
      <c r="D8" s="43"/>
      <c r="E8" s="43"/>
      <c r="F8" s="43"/>
      <c r="G8" s="43"/>
      <c r="H8" s="43"/>
    </row>
    <row r="9" spans="1:8" ht="21" customHeight="1" x14ac:dyDescent="0.25">
      <c r="A9" s="136"/>
      <c r="B9" s="138"/>
      <c r="C9" s="66" t="s">
        <v>7</v>
      </c>
      <c r="D9" s="199">
        <v>102.5391</v>
      </c>
      <c r="E9" s="199">
        <v>100.9909</v>
      </c>
      <c r="F9" s="199">
        <v>100.51430000000001</v>
      </c>
      <c r="G9" s="199">
        <v>99.706900000000005</v>
      </c>
      <c r="H9" s="199">
        <v>99.510499999999993</v>
      </c>
    </row>
    <row r="10" spans="1:8" ht="21" customHeight="1" x14ac:dyDescent="0.25">
      <c r="A10" s="136"/>
      <c r="B10" s="139"/>
      <c r="C10" s="66" t="s">
        <v>8</v>
      </c>
      <c r="D10" s="199">
        <v>109.012</v>
      </c>
      <c r="E10" s="199">
        <v>110.50749999999999</v>
      </c>
      <c r="F10" s="199">
        <v>105.791</v>
      </c>
      <c r="G10" s="199">
        <v>98.097800000000007</v>
      </c>
      <c r="H10" s="199">
        <v>116.86879999999999</v>
      </c>
    </row>
    <row r="11" spans="1:8" ht="21" customHeight="1" x14ac:dyDescent="0.25">
      <c r="A11" s="136"/>
      <c r="B11" s="139"/>
      <c r="C11" s="66" t="s">
        <v>9</v>
      </c>
      <c r="D11" s="199">
        <v>111.68389999999999</v>
      </c>
      <c r="E11" s="199">
        <v>113.4178</v>
      </c>
      <c r="F11" s="199">
        <v>111.9143</v>
      </c>
      <c r="G11" s="199">
        <v>100</v>
      </c>
      <c r="H11" s="199">
        <v>112.21380000000001</v>
      </c>
    </row>
    <row r="12" spans="1:8" ht="21" customHeight="1" x14ac:dyDescent="0.25">
      <c r="A12" s="136"/>
      <c r="B12" s="66" t="s">
        <v>10</v>
      </c>
      <c r="C12" s="61"/>
      <c r="D12" s="199">
        <v>102.5556</v>
      </c>
      <c r="E12" s="199">
        <v>97.334999999999994</v>
      </c>
      <c r="F12" s="199">
        <v>96.601900000000001</v>
      </c>
      <c r="G12" s="199">
        <v>100</v>
      </c>
      <c r="H12" s="199">
        <v>97.865399999999994</v>
      </c>
    </row>
    <row r="13" spans="1:8" ht="21" customHeight="1" x14ac:dyDescent="0.25">
      <c r="A13" s="136"/>
      <c r="B13" s="66" t="s">
        <v>11</v>
      </c>
      <c r="C13" s="61"/>
      <c r="D13" s="199">
        <v>100.76220000000001</v>
      </c>
      <c r="E13" s="199">
        <v>100.7593</v>
      </c>
      <c r="F13" s="199">
        <v>99.896100000000004</v>
      </c>
      <c r="G13" s="199">
        <v>100.19</v>
      </c>
      <c r="H13" s="199">
        <v>101.1159</v>
      </c>
    </row>
    <row r="14" spans="1:8" ht="21" customHeight="1" x14ac:dyDescent="0.25">
      <c r="A14" s="136"/>
      <c r="B14" s="66" t="s">
        <v>12</v>
      </c>
      <c r="C14" s="61"/>
      <c r="D14" s="199">
        <v>101.9375</v>
      </c>
      <c r="E14" s="199">
        <v>97.049400000000006</v>
      </c>
      <c r="F14" s="199">
        <v>96.8994</v>
      </c>
      <c r="G14" s="199">
        <v>99.771199999999993</v>
      </c>
      <c r="H14" s="199">
        <v>99.795400000000001</v>
      </c>
    </row>
    <row r="15" spans="1:8" ht="21" customHeight="1" x14ac:dyDescent="0.25">
      <c r="A15" s="136"/>
      <c r="B15" s="66" t="s">
        <v>13</v>
      </c>
      <c r="C15" s="61"/>
      <c r="D15" s="199">
        <v>100.20820000000001</v>
      </c>
      <c r="E15" s="199">
        <v>99.987099999999998</v>
      </c>
      <c r="F15" s="199">
        <v>99.914400000000001</v>
      </c>
      <c r="G15" s="199">
        <v>100.0754</v>
      </c>
      <c r="H15" s="199">
        <v>100.40219999999999</v>
      </c>
    </row>
    <row r="16" spans="1:8" ht="21" customHeight="1" x14ac:dyDescent="0.25">
      <c r="A16" s="136"/>
      <c r="B16" s="66" t="s">
        <v>14</v>
      </c>
      <c r="C16" s="61"/>
      <c r="D16" s="199">
        <v>101.9846</v>
      </c>
      <c r="E16" s="199">
        <v>100.41249999999999</v>
      </c>
      <c r="F16" s="199">
        <v>100.41249999999999</v>
      </c>
      <c r="G16" s="199">
        <v>100</v>
      </c>
      <c r="H16" s="199">
        <v>102.5111</v>
      </c>
    </row>
    <row r="17" spans="1:8" ht="21" customHeight="1" x14ac:dyDescent="0.25">
      <c r="A17" s="136"/>
      <c r="B17" s="287" t="s">
        <v>187</v>
      </c>
      <c r="C17" s="288"/>
      <c r="D17" s="199">
        <v>102.60899999999999</v>
      </c>
      <c r="E17" s="199">
        <v>100.26819999999999</v>
      </c>
      <c r="F17" s="199">
        <v>100.26819999999999</v>
      </c>
      <c r="G17" s="199">
        <v>100</v>
      </c>
      <c r="H17" s="199">
        <v>102.9027</v>
      </c>
    </row>
    <row r="18" spans="1:8" ht="21" customHeight="1" x14ac:dyDescent="0.25">
      <c r="A18" s="136"/>
      <c r="B18" s="66" t="s">
        <v>15</v>
      </c>
      <c r="C18" s="61"/>
      <c r="D18" s="199">
        <v>90.748000000000005</v>
      </c>
      <c r="E18" s="199">
        <v>89.832700000000003</v>
      </c>
      <c r="F18" s="199">
        <v>89.444599999999994</v>
      </c>
      <c r="G18" s="199">
        <v>99.390100000000004</v>
      </c>
      <c r="H18" s="199">
        <v>92.1798</v>
      </c>
    </row>
    <row r="19" spans="1:8" ht="21" customHeight="1" x14ac:dyDescent="0.25">
      <c r="A19" s="136"/>
      <c r="B19" s="66" t="s">
        <v>16</v>
      </c>
      <c r="C19" s="61"/>
      <c r="D19" s="199">
        <v>99.675799999999995</v>
      </c>
      <c r="E19" s="199">
        <v>100.0311</v>
      </c>
      <c r="F19" s="199">
        <v>100.0311</v>
      </c>
      <c r="G19" s="199">
        <v>100</v>
      </c>
      <c r="H19" s="199">
        <v>100.0446</v>
      </c>
    </row>
    <row r="20" spans="1:8" ht="21" customHeight="1" x14ac:dyDescent="0.25">
      <c r="A20" s="136"/>
      <c r="B20" s="66" t="s">
        <v>17</v>
      </c>
      <c r="C20" s="61"/>
      <c r="D20" s="199">
        <v>102.12430000000001</v>
      </c>
      <c r="E20" s="199">
        <v>102.2312</v>
      </c>
      <c r="F20" s="199">
        <v>102.2312</v>
      </c>
      <c r="G20" s="199">
        <v>100</v>
      </c>
      <c r="H20" s="199">
        <v>103.9311</v>
      </c>
    </row>
    <row r="21" spans="1:8" ht="21" customHeight="1" x14ac:dyDescent="0.25">
      <c r="A21" s="136"/>
      <c r="B21" s="287" t="s">
        <v>188</v>
      </c>
      <c r="C21" s="288"/>
      <c r="D21" s="200">
        <v>102.843</v>
      </c>
      <c r="E21" s="200">
        <v>102.6737</v>
      </c>
      <c r="F21" s="200">
        <v>102.6737</v>
      </c>
      <c r="G21" s="200">
        <v>100</v>
      </c>
      <c r="H21" s="200">
        <v>104.54040000000001</v>
      </c>
    </row>
    <row r="22" spans="1:8" ht="21" customHeight="1" x14ac:dyDescent="0.25">
      <c r="A22" s="136"/>
      <c r="B22" s="66" t="s">
        <v>18</v>
      </c>
      <c r="C22" s="61"/>
      <c r="D22" s="199">
        <v>98.209800000000001</v>
      </c>
      <c r="E22" s="199">
        <v>96.478899999999996</v>
      </c>
      <c r="F22" s="199">
        <v>96.478899999999996</v>
      </c>
      <c r="G22" s="199">
        <v>100.0286</v>
      </c>
      <c r="H22" s="199">
        <v>97.023499999999999</v>
      </c>
    </row>
    <row r="23" spans="1:8" ht="21" customHeight="1" x14ac:dyDescent="0.25">
      <c r="A23" s="136"/>
      <c r="B23" s="66" t="s">
        <v>25</v>
      </c>
      <c r="C23" s="61"/>
      <c r="D23" s="199">
        <v>102.02670000000001</v>
      </c>
      <c r="E23" s="199">
        <v>102.2516</v>
      </c>
      <c r="F23" s="199">
        <v>102.255</v>
      </c>
      <c r="G23" s="199">
        <v>101.15600000000001</v>
      </c>
      <c r="H23" s="199">
        <v>102.1447</v>
      </c>
    </row>
    <row r="24" spans="1:8" ht="21" customHeight="1" x14ac:dyDescent="0.25">
      <c r="A24" s="62" t="s">
        <v>37</v>
      </c>
      <c r="B24" s="63"/>
      <c r="C24" s="61"/>
      <c r="D24" s="199">
        <v>144.2627</v>
      </c>
      <c r="E24" s="199">
        <v>135.15690000000001</v>
      </c>
      <c r="F24" s="199">
        <v>136.0275</v>
      </c>
      <c r="G24" s="199">
        <v>100.5701</v>
      </c>
      <c r="H24" s="199">
        <v>129.86080000000001</v>
      </c>
    </row>
    <row r="25" spans="1:8" ht="21" customHeight="1" x14ac:dyDescent="0.25">
      <c r="A25" s="64" t="s">
        <v>38</v>
      </c>
      <c r="B25" s="65"/>
      <c r="C25" s="65"/>
      <c r="D25" s="201">
        <v>100.2413</v>
      </c>
      <c r="E25" s="201">
        <v>100.5532</v>
      </c>
      <c r="F25" s="201">
        <v>100.6438</v>
      </c>
      <c r="G25" s="201">
        <v>99.961299999999994</v>
      </c>
      <c r="H25" s="201">
        <v>100.25109999999999</v>
      </c>
    </row>
    <row r="26" spans="1:8" ht="20.100000000000001" customHeight="1" x14ac:dyDescent="0.25">
      <c r="A26" s="21"/>
      <c r="B26" s="24"/>
      <c r="C26" s="24"/>
      <c r="D26" s="22"/>
      <c r="E26" s="22"/>
      <c r="F26" s="22"/>
      <c r="G26" s="22"/>
      <c r="H26" s="23"/>
    </row>
    <row r="27" spans="1:8" ht="20.100000000000001" customHeight="1" x14ac:dyDescent="0.25"/>
    <row r="28" spans="1:8" ht="20.100000000000001" customHeight="1" x14ac:dyDescent="0.25"/>
    <row r="29" spans="1:8" ht="20.100000000000001" customHeight="1" x14ac:dyDescent="0.25"/>
    <row r="30" spans="1:8" ht="20.100000000000001" customHeight="1" x14ac:dyDescent="0.25"/>
  </sheetData>
  <mergeCells count="7">
    <mergeCell ref="A1:F1"/>
    <mergeCell ref="B17:C17"/>
    <mergeCell ref="B21:C21"/>
    <mergeCell ref="D4:G4"/>
    <mergeCell ref="H4:H5"/>
    <mergeCell ref="G3:H3"/>
    <mergeCell ref="A2:C2"/>
  </mergeCells>
  <pageMargins left="0.9" right="0.511811023622047" top="0.62992125984252001" bottom="0.62992125984252001" header="0.31496062992126" footer="0.196850393700787"/>
  <pageSetup paperSize="9" firstPageNumber="1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25"/>
  <sheetViews>
    <sheetView zoomScale="80" zoomScaleNormal="80" workbookViewId="0">
      <selection activeCell="H1" sqref="H1:H1048576"/>
    </sheetView>
  </sheetViews>
  <sheetFormatPr defaultColWidth="9.140625" defaultRowHeight="15.75" x14ac:dyDescent="0.25"/>
  <cols>
    <col min="1" max="1" width="3.7109375" style="3" customWidth="1"/>
    <col min="2" max="2" width="20.28515625" style="3" customWidth="1"/>
    <col min="3" max="3" width="11.42578125" style="3" customWidth="1"/>
    <col min="4" max="4" width="13" style="3" customWidth="1"/>
    <col min="5" max="5" width="13" style="191" customWidth="1"/>
    <col min="6" max="6" width="11.28515625" style="191" customWidth="1"/>
    <col min="7" max="7" width="13.85546875" style="191" customWidth="1"/>
    <col min="8" max="8" width="11.28515625" style="3" hidden="1" customWidth="1"/>
    <col min="9" max="16384" width="9.140625" style="3"/>
  </cols>
  <sheetData>
    <row r="1" spans="1:9" ht="24" customHeight="1" x14ac:dyDescent="0.25">
      <c r="A1" s="7" t="s">
        <v>178</v>
      </c>
      <c r="B1" s="7"/>
      <c r="C1" s="7"/>
      <c r="D1" s="7"/>
      <c r="E1" s="264"/>
    </row>
    <row r="2" spans="1:9" ht="19.5" customHeight="1" x14ac:dyDescent="0.25">
      <c r="A2" s="296" t="s">
        <v>216</v>
      </c>
      <c r="B2" s="296"/>
    </row>
    <row r="3" spans="1:9" ht="24.75" customHeight="1" x14ac:dyDescent="0.25">
      <c r="A3" s="6"/>
      <c r="B3" s="6"/>
    </row>
    <row r="4" spans="1:9" ht="91.5" customHeight="1" x14ac:dyDescent="0.25">
      <c r="A4" s="45"/>
      <c r="B4" s="55"/>
      <c r="C4" s="47" t="s">
        <v>72</v>
      </c>
      <c r="D4" s="47" t="s">
        <v>183</v>
      </c>
      <c r="E4" s="193" t="s">
        <v>214</v>
      </c>
      <c r="F4" s="193" t="s">
        <v>60</v>
      </c>
      <c r="G4" s="193" t="s">
        <v>63</v>
      </c>
    </row>
    <row r="5" spans="1:9" s="99" customFormat="1" ht="21.75" customHeight="1" x14ac:dyDescent="0.2">
      <c r="A5" s="294" t="s">
        <v>0</v>
      </c>
      <c r="B5" s="295"/>
      <c r="C5" s="123">
        <f>+C6+C12+C18</f>
        <v>27590.600000000002</v>
      </c>
      <c r="D5" s="123">
        <f>+D6+D12+D18</f>
        <v>219016.4</v>
      </c>
      <c r="E5" s="265">
        <f>+C5/H5*100</f>
        <v>109.83737733633234</v>
      </c>
      <c r="F5" s="266">
        <v>104.28</v>
      </c>
      <c r="G5" s="266">
        <v>92.13</v>
      </c>
      <c r="H5" s="260">
        <f>+OLE_LINK1+H12+H18</f>
        <v>25119.5</v>
      </c>
      <c r="I5" s="262"/>
    </row>
    <row r="6" spans="1:9" s="99" customFormat="1" ht="21.75" customHeight="1" x14ac:dyDescent="0.25">
      <c r="A6" s="240" t="s">
        <v>39</v>
      </c>
      <c r="B6" s="241"/>
      <c r="C6" s="244">
        <f>+C10</f>
        <v>9189.7000000000007</v>
      </c>
      <c r="D6" s="244">
        <f>+D10</f>
        <v>74576.100000000006</v>
      </c>
      <c r="E6" s="267">
        <f>+C6/OLE_LINK1*100</f>
        <v>104.55434955742145</v>
      </c>
      <c r="F6" s="268">
        <f>+F10</f>
        <v>106.13</v>
      </c>
      <c r="G6" s="268">
        <v>85.35</v>
      </c>
      <c r="H6" s="276">
        <f>+H10</f>
        <v>8789.4</v>
      </c>
      <c r="I6" s="262"/>
    </row>
    <row r="7" spans="1:9" s="101" customFormat="1" ht="21.75" customHeight="1" x14ac:dyDescent="0.25">
      <c r="A7" s="126"/>
      <c r="B7" s="125" t="s">
        <v>52</v>
      </c>
      <c r="C7" s="124"/>
      <c r="D7" s="124"/>
      <c r="E7" s="269"/>
      <c r="F7" s="270"/>
      <c r="G7" s="270"/>
      <c r="H7" s="261"/>
      <c r="I7" s="262"/>
    </row>
    <row r="8" spans="1:9" s="101" customFormat="1" ht="21.75" customHeight="1" x14ac:dyDescent="0.25">
      <c r="A8" s="126"/>
      <c r="B8" s="125" t="s">
        <v>200</v>
      </c>
      <c r="C8" s="124"/>
      <c r="D8" s="124"/>
      <c r="E8" s="269"/>
      <c r="F8" s="270"/>
      <c r="G8" s="271"/>
      <c r="H8" s="261"/>
      <c r="I8" s="262"/>
    </row>
    <row r="9" spans="1:9" s="101" customFormat="1" ht="21.75" customHeight="1" x14ac:dyDescent="0.25">
      <c r="A9" s="126"/>
      <c r="B9" s="125" t="s">
        <v>201</v>
      </c>
      <c r="C9" s="124"/>
      <c r="D9" s="124"/>
      <c r="E9" s="269"/>
      <c r="F9" s="270"/>
      <c r="G9" s="271"/>
      <c r="H9" s="261"/>
      <c r="I9" s="262"/>
    </row>
    <row r="10" spans="1:9" s="101" customFormat="1" ht="21.75" customHeight="1" x14ac:dyDescent="0.25">
      <c r="A10" s="102"/>
      <c r="B10" s="125" t="s">
        <v>51</v>
      </c>
      <c r="C10" s="124">
        <v>9189.7000000000007</v>
      </c>
      <c r="D10" s="124">
        <v>74576.100000000006</v>
      </c>
      <c r="E10" s="269">
        <f>+C10/H10*100</f>
        <v>104.55434955742145</v>
      </c>
      <c r="F10" s="270">
        <v>106.13</v>
      </c>
      <c r="G10" s="270">
        <f>+G6</f>
        <v>85.35</v>
      </c>
      <c r="H10" s="261">
        <v>8789.4</v>
      </c>
      <c r="I10" s="262"/>
    </row>
    <row r="11" spans="1:9" s="101" customFormat="1" ht="21.75" customHeight="1" x14ac:dyDescent="0.25">
      <c r="A11" s="102"/>
      <c r="B11" s="125" t="s">
        <v>202</v>
      </c>
      <c r="C11" s="124"/>
      <c r="D11" s="124"/>
      <c r="E11" s="269"/>
      <c r="F11" s="270"/>
      <c r="G11" s="270"/>
      <c r="H11" s="261"/>
      <c r="I11" s="262"/>
    </row>
    <row r="12" spans="1:9" s="99" customFormat="1" ht="21.75" customHeight="1" x14ac:dyDescent="0.2">
      <c r="A12" s="240" t="s">
        <v>40</v>
      </c>
      <c r="B12" s="241"/>
      <c r="C12" s="244">
        <f>+C15+C16</f>
        <v>18179.900000000001</v>
      </c>
      <c r="D12" s="244">
        <f>+D15+D16</f>
        <v>142354.29999999999</v>
      </c>
      <c r="E12" s="267">
        <f>+C12/H12*100</f>
        <v>112.78483290009989</v>
      </c>
      <c r="F12" s="268">
        <v>103.5</v>
      </c>
      <c r="G12" s="268">
        <v>96.75</v>
      </c>
      <c r="H12" s="260">
        <f>+H15+H16</f>
        <v>16119.1</v>
      </c>
      <c r="I12" s="262"/>
    </row>
    <row r="13" spans="1:9" s="101" customFormat="1" ht="21.75" customHeight="1" x14ac:dyDescent="0.25">
      <c r="A13" s="126"/>
      <c r="B13" s="125" t="s">
        <v>52</v>
      </c>
      <c r="C13" s="124"/>
      <c r="D13" s="124"/>
      <c r="E13" s="269"/>
      <c r="F13" s="270"/>
      <c r="G13" s="270"/>
      <c r="H13" s="261"/>
      <c r="I13" s="262"/>
    </row>
    <row r="14" spans="1:9" s="101" customFormat="1" ht="21.75" customHeight="1" x14ac:dyDescent="0.25">
      <c r="A14" s="126"/>
      <c r="B14" s="125" t="s">
        <v>200</v>
      </c>
      <c r="C14" s="124"/>
      <c r="D14" s="124"/>
      <c r="E14" s="269"/>
      <c r="F14" s="270"/>
      <c r="G14" s="270"/>
      <c r="H14" s="261"/>
      <c r="I14" s="262"/>
    </row>
    <row r="15" spans="1:9" s="101" customFormat="1" ht="21.75" customHeight="1" x14ac:dyDescent="0.25">
      <c r="A15" s="127"/>
      <c r="B15" s="125" t="s">
        <v>201</v>
      </c>
      <c r="C15" s="124">
        <v>35</v>
      </c>
      <c r="D15" s="124">
        <v>286</v>
      </c>
      <c r="E15" s="269">
        <f>+C15/H15*100</f>
        <v>129.62962962962962</v>
      </c>
      <c r="F15" s="270">
        <v>112.9</v>
      </c>
      <c r="G15" s="270">
        <v>107.12</v>
      </c>
      <c r="H15" s="261">
        <v>27</v>
      </c>
      <c r="I15" s="262"/>
    </row>
    <row r="16" spans="1:9" s="101" customFormat="1" ht="21.75" customHeight="1" x14ac:dyDescent="0.25">
      <c r="A16" s="127"/>
      <c r="B16" s="125" t="s">
        <v>51</v>
      </c>
      <c r="C16" s="124">
        <v>18144.900000000001</v>
      </c>
      <c r="D16" s="124">
        <v>142068.29999999999</v>
      </c>
      <c r="E16" s="269">
        <f>+C16/H16*100</f>
        <v>112.75656999397221</v>
      </c>
      <c r="F16" s="270">
        <v>103.48</v>
      </c>
      <c r="G16" s="270">
        <v>96.73</v>
      </c>
      <c r="H16" s="261">
        <v>16092.1</v>
      </c>
      <c r="I16" s="262"/>
    </row>
    <row r="17" spans="1:9" s="101" customFormat="1" ht="21.75" customHeight="1" x14ac:dyDescent="0.25">
      <c r="A17" s="127"/>
      <c r="B17" s="125" t="s">
        <v>202</v>
      </c>
      <c r="C17" s="124"/>
      <c r="D17" s="124"/>
      <c r="E17" s="269"/>
      <c r="F17" s="270"/>
      <c r="G17" s="270"/>
      <c r="H17" s="261"/>
      <c r="I17" s="262"/>
    </row>
    <row r="18" spans="1:9" s="99" customFormat="1" ht="21.75" customHeight="1" x14ac:dyDescent="0.2">
      <c r="A18" s="242" t="s">
        <v>41</v>
      </c>
      <c r="B18" s="243"/>
      <c r="C18" s="245">
        <v>221</v>
      </c>
      <c r="D18" s="245">
        <v>2086</v>
      </c>
      <c r="E18" s="272">
        <f>+C18/H18*100</f>
        <v>104.739336492891</v>
      </c>
      <c r="F18" s="273">
        <v>94.44</v>
      </c>
      <c r="G18" s="274">
        <v>65.13</v>
      </c>
      <c r="H18" s="263">
        <v>211</v>
      </c>
      <c r="I18" s="262"/>
    </row>
    <row r="19" spans="1:9" s="275" customFormat="1" ht="20.100000000000001" customHeight="1" x14ac:dyDescent="0.25"/>
    <row r="20" spans="1:9" s="275" customFormat="1" ht="20.100000000000001" customHeight="1" x14ac:dyDescent="0.25"/>
    <row r="21" spans="1:9" s="275" customFormat="1" ht="20.100000000000001" customHeight="1" x14ac:dyDescent="0.25"/>
    <row r="22" spans="1:9" s="275" customFormat="1" ht="20.100000000000001" customHeight="1" x14ac:dyDescent="0.25"/>
    <row r="23" spans="1:9" s="275" customFormat="1" ht="20.100000000000001" customHeight="1" x14ac:dyDescent="0.25"/>
    <row r="24" spans="1:9" s="275" customFormat="1" ht="20.100000000000001" customHeight="1" x14ac:dyDescent="0.25"/>
    <row r="25" spans="1:9" s="275" customFormat="1" ht="20.100000000000001" customHeight="1" x14ac:dyDescent="0.25"/>
    <row r="26" spans="1:9" s="275" customFormat="1" ht="20.100000000000001" customHeight="1" x14ac:dyDescent="0.25"/>
    <row r="27" spans="1:9" s="275" customFormat="1" ht="20.100000000000001" customHeight="1" x14ac:dyDescent="0.25"/>
    <row r="28" spans="1:9" s="275" customFormat="1" ht="20.100000000000001" customHeight="1" x14ac:dyDescent="0.25"/>
    <row r="29" spans="1:9" s="275" customFormat="1" ht="20.100000000000001" customHeight="1" x14ac:dyDescent="0.25"/>
    <row r="30" spans="1:9" s="275" customFormat="1" ht="20.100000000000001" customHeight="1" x14ac:dyDescent="0.25"/>
    <row r="31" spans="1:9" s="275" customFormat="1" ht="15.75" customHeight="1" x14ac:dyDescent="0.25"/>
    <row r="32" spans="1:9" s="275" customFormat="1" ht="15.75" customHeight="1" x14ac:dyDescent="0.25"/>
    <row r="33" s="275" customFormat="1" ht="15.75" customHeight="1" x14ac:dyDescent="0.25"/>
    <row r="34" s="275" customFormat="1" ht="15.75" customHeight="1" x14ac:dyDescent="0.25"/>
    <row r="35" s="275" customFormat="1" ht="15.75" customHeight="1" x14ac:dyDescent="0.25"/>
    <row r="36" s="275" customFormat="1" ht="15.75" customHeight="1" x14ac:dyDescent="0.25"/>
    <row r="37" s="275" customFormat="1" ht="15.75" customHeight="1" x14ac:dyDescent="0.25"/>
    <row r="38" s="275" customFormat="1" ht="15.75" customHeight="1" x14ac:dyDescent="0.25"/>
    <row r="39" s="275" customFormat="1" ht="15.75" customHeight="1" x14ac:dyDescent="0.25"/>
    <row r="40" s="275" customFormat="1" ht="15.75" customHeight="1" x14ac:dyDescent="0.25"/>
    <row r="41" s="275" customFormat="1" ht="15.75" customHeight="1" x14ac:dyDescent="0.25"/>
    <row r="42" s="275" customFormat="1" ht="15.75" customHeight="1" x14ac:dyDescent="0.25"/>
    <row r="43" s="275" customFormat="1" ht="15.75" customHeight="1" x14ac:dyDescent="0.25"/>
    <row r="44" s="275" customFormat="1" ht="15.75" customHeight="1" x14ac:dyDescent="0.25"/>
    <row r="45" s="275" customFormat="1" ht="15.75" customHeight="1" x14ac:dyDescent="0.25"/>
    <row r="46" s="275" customFormat="1" ht="15.75" customHeight="1" x14ac:dyDescent="0.25"/>
    <row r="47" s="275" customFormat="1" ht="15.75" customHeight="1" x14ac:dyDescent="0.25"/>
    <row r="48" s="275" customFormat="1" ht="15.75" customHeight="1" x14ac:dyDescent="0.25"/>
    <row r="49" s="275" customFormat="1" ht="15.75" customHeight="1" x14ac:dyDescent="0.25"/>
    <row r="50" s="275" customFormat="1" ht="15.75" customHeight="1" x14ac:dyDescent="0.25"/>
    <row r="51" s="275" customFormat="1" ht="15.75" customHeight="1" x14ac:dyDescent="0.25"/>
    <row r="52" s="275" customFormat="1" ht="15.75" customHeight="1" x14ac:dyDescent="0.25"/>
    <row r="53" s="275" customFormat="1" ht="15.75" customHeight="1" x14ac:dyDescent="0.25"/>
    <row r="54" s="275" customFormat="1" ht="15.75" customHeight="1" x14ac:dyDescent="0.25"/>
    <row r="55" s="275" customFormat="1" ht="15.75" customHeight="1" x14ac:dyDescent="0.25"/>
    <row r="56" s="275" customFormat="1" ht="15.75" customHeight="1" x14ac:dyDescent="0.25"/>
    <row r="57" s="275" customFormat="1" ht="15.75" customHeight="1" x14ac:dyDescent="0.25"/>
    <row r="58" s="275" customFormat="1" ht="15.75" customHeight="1" x14ac:dyDescent="0.25"/>
    <row r="59" s="275" customFormat="1" ht="15.75" customHeight="1" x14ac:dyDescent="0.25"/>
    <row r="60" s="275" customFormat="1" ht="15.75" customHeight="1" x14ac:dyDescent="0.25"/>
    <row r="61" s="275" customFormat="1" ht="15.75" customHeight="1" x14ac:dyDescent="0.25"/>
    <row r="62" s="275" customFormat="1" ht="15.75" customHeight="1" x14ac:dyDescent="0.25"/>
    <row r="63" s="275" customFormat="1" ht="15.75" customHeight="1" x14ac:dyDescent="0.25"/>
    <row r="64" s="275" customFormat="1" ht="15.75" customHeight="1" x14ac:dyDescent="0.25"/>
    <row r="65" s="275" customFormat="1" ht="15.75" customHeight="1" x14ac:dyDescent="0.25"/>
    <row r="66" s="275" customFormat="1" ht="15.75" customHeight="1" x14ac:dyDescent="0.25"/>
    <row r="67" s="275" customFormat="1" ht="15.75" customHeight="1" x14ac:dyDescent="0.25"/>
    <row r="68" s="275" customFormat="1" ht="15.75" customHeight="1" x14ac:dyDescent="0.25"/>
    <row r="69" s="275" customFormat="1" ht="15.75" customHeight="1" x14ac:dyDescent="0.25"/>
    <row r="70" s="275" customFormat="1" ht="15.75" customHeight="1" x14ac:dyDescent="0.25"/>
    <row r="71" s="275" customFormat="1" ht="15.75" customHeight="1" x14ac:dyDescent="0.25"/>
    <row r="72" s="275" customFormat="1" ht="15.75" customHeight="1" x14ac:dyDescent="0.25"/>
    <row r="73" s="275" customFormat="1" ht="15.75" customHeight="1" x14ac:dyDescent="0.25"/>
    <row r="74" s="275" customFormat="1" ht="15.75" customHeight="1" x14ac:dyDescent="0.25"/>
    <row r="75" s="275" customFormat="1" ht="15.75" customHeight="1" x14ac:dyDescent="0.25"/>
    <row r="76" s="275" customFormat="1" ht="15.75" customHeight="1" x14ac:dyDescent="0.25"/>
    <row r="77" s="275" customFormat="1" ht="15.75" customHeight="1" x14ac:dyDescent="0.25"/>
    <row r="78" s="275" customFormat="1" ht="15.75" customHeight="1" x14ac:dyDescent="0.25"/>
    <row r="79" s="275" customFormat="1" ht="15.75" customHeight="1" x14ac:dyDescent="0.25"/>
    <row r="80" s="275" customFormat="1" ht="15.75" customHeight="1" x14ac:dyDescent="0.25"/>
    <row r="81" s="275" customFormat="1" ht="15.75" customHeight="1" x14ac:dyDescent="0.25"/>
    <row r="82" s="275" customFormat="1" ht="15.75" customHeight="1" x14ac:dyDescent="0.25"/>
    <row r="83" s="275" customFormat="1" ht="15.75" customHeight="1" x14ac:dyDescent="0.25"/>
    <row r="84" s="275" customFormat="1" ht="15.75" customHeight="1" x14ac:dyDescent="0.25"/>
    <row r="85" s="275" customFormat="1" ht="15.75" customHeight="1" x14ac:dyDescent="0.25"/>
    <row r="86" s="275" customFormat="1" ht="15.75" customHeight="1" x14ac:dyDescent="0.25"/>
    <row r="87" s="275" customFormat="1" ht="15.75" customHeight="1" x14ac:dyDescent="0.25"/>
    <row r="88" s="275" customFormat="1" ht="15.75" customHeight="1" x14ac:dyDescent="0.25"/>
    <row r="89" s="275" customFormat="1" ht="15.75" customHeight="1" x14ac:dyDescent="0.25"/>
    <row r="90" s="275" customFormat="1" ht="15.75" customHeight="1" x14ac:dyDescent="0.25"/>
    <row r="91" s="275" customFormat="1" ht="15.75" customHeight="1" x14ac:dyDescent="0.25"/>
    <row r="92" s="275" customFormat="1" ht="15.75" customHeight="1" x14ac:dyDescent="0.25"/>
    <row r="93" s="275" customFormat="1" ht="15.75" customHeight="1" x14ac:dyDescent="0.25"/>
    <row r="94" s="275" customFormat="1" ht="15.75" customHeight="1" x14ac:dyDescent="0.25"/>
    <row r="95" s="275" customFormat="1" ht="15.75" customHeight="1" x14ac:dyDescent="0.25"/>
    <row r="96" s="275" customFormat="1" ht="15.75" customHeight="1" x14ac:dyDescent="0.25"/>
    <row r="97" s="275" customFormat="1" ht="15.75" customHeight="1" x14ac:dyDescent="0.25"/>
    <row r="98" s="275" customFormat="1" ht="15.75" customHeight="1" x14ac:dyDescent="0.25"/>
    <row r="99" s="275" customFormat="1" ht="15.75" customHeight="1" x14ac:dyDescent="0.25"/>
    <row r="100" s="275" customFormat="1" ht="15.75" customHeight="1" x14ac:dyDescent="0.25"/>
    <row r="101" s="275" customFormat="1" ht="15.75" customHeight="1" x14ac:dyDescent="0.25"/>
    <row r="102" s="275" customFormat="1" ht="15.75" customHeight="1" x14ac:dyDescent="0.25"/>
    <row r="103" s="275" customFormat="1" ht="15.75" customHeight="1" x14ac:dyDescent="0.25"/>
    <row r="104" s="275" customFormat="1" ht="15.75" customHeight="1" x14ac:dyDescent="0.25"/>
    <row r="105" s="275" customFormat="1" ht="15.75" customHeight="1" x14ac:dyDescent="0.25"/>
    <row r="106" s="275" customFormat="1" ht="15.75" customHeight="1" x14ac:dyDescent="0.25"/>
    <row r="107" s="275" customFormat="1" ht="15.75" customHeight="1" x14ac:dyDescent="0.25"/>
    <row r="108" s="275" customFormat="1" ht="15.75" customHeight="1" x14ac:dyDescent="0.25"/>
    <row r="109" s="275" customFormat="1" ht="15.75" customHeight="1" x14ac:dyDescent="0.25"/>
    <row r="110" s="275" customFormat="1" ht="15.75" customHeight="1" x14ac:dyDescent="0.25"/>
    <row r="111" s="275" customFormat="1" ht="15.75" customHeight="1" x14ac:dyDescent="0.25"/>
    <row r="112" s="275" customFormat="1" ht="15.75" customHeight="1" x14ac:dyDescent="0.25"/>
    <row r="113" s="275" customFormat="1" ht="15.75" customHeight="1" x14ac:dyDescent="0.25"/>
    <row r="114" s="275" customFormat="1" ht="15.75" customHeight="1" x14ac:dyDescent="0.25"/>
    <row r="115" s="275" customFormat="1" ht="15.75" customHeight="1" x14ac:dyDescent="0.25"/>
    <row r="116" s="275" customFormat="1" ht="15.75" customHeight="1" x14ac:dyDescent="0.25"/>
    <row r="117" s="275" customFormat="1" ht="15.75" customHeight="1" x14ac:dyDescent="0.25"/>
    <row r="118" s="275" customFormat="1" ht="15.75" customHeight="1" x14ac:dyDescent="0.25"/>
    <row r="119" s="275" customFormat="1" ht="15.75" customHeight="1" x14ac:dyDescent="0.25"/>
    <row r="120" s="275" customFormat="1" ht="15.75" customHeight="1" x14ac:dyDescent="0.25"/>
    <row r="121" s="275" customFormat="1" ht="15.75" customHeight="1" x14ac:dyDescent="0.25"/>
    <row r="122" s="275" customFormat="1" ht="15.75" customHeight="1" x14ac:dyDescent="0.25"/>
    <row r="123" s="275" customFormat="1" ht="15.75" customHeight="1" x14ac:dyDescent="0.25"/>
    <row r="124" s="275" customFormat="1" ht="15.75" customHeight="1" x14ac:dyDescent="0.25"/>
    <row r="125" s="275" customFormat="1" ht="15.75" customHeight="1" x14ac:dyDescent="0.25"/>
  </sheetData>
  <mergeCells count="2">
    <mergeCell ref="A5:B5"/>
    <mergeCell ref="A2:B2"/>
  </mergeCells>
  <pageMargins left="1.03" right="0.511811023622047" top="0.49" bottom="0.62992125984252001" header="0.31496062992126" footer="0.196850393700787"/>
  <pageSetup paperSize="9" firstPageNumber="1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80" zoomScaleNormal="80" workbookViewId="0">
      <selection activeCell="I19" sqref="I19"/>
    </sheetView>
  </sheetViews>
  <sheetFormatPr defaultColWidth="9.140625" defaultRowHeight="15.75" x14ac:dyDescent="0.25"/>
  <cols>
    <col min="1" max="1" width="4" style="3" customWidth="1"/>
    <col min="2" max="2" width="21.140625" style="3" customWidth="1"/>
    <col min="3" max="3" width="11.85546875" style="3" customWidth="1"/>
    <col min="4" max="5" width="12.42578125" style="3" customWidth="1"/>
    <col min="6" max="6" width="12.28515625" style="3" customWidth="1"/>
    <col min="7" max="7" width="12.85546875" style="3" customWidth="1"/>
    <col min="8" max="8" width="11.140625" style="3" customWidth="1"/>
    <col min="9" max="9" width="11.28515625" style="3" customWidth="1"/>
    <col min="10" max="11" width="9.140625" style="3"/>
    <col min="12" max="13" width="14.7109375" style="3" customWidth="1"/>
    <col min="14" max="16384" width="9.140625" style="3"/>
  </cols>
  <sheetData>
    <row r="1" spans="1:8" ht="24" customHeight="1" x14ac:dyDescent="0.25">
      <c r="A1" s="231" t="s">
        <v>197</v>
      </c>
      <c r="B1" s="231"/>
      <c r="C1" s="232"/>
      <c r="D1" s="25"/>
      <c r="E1" s="25"/>
      <c r="F1" s="25"/>
      <c r="G1" s="25"/>
    </row>
    <row r="2" spans="1:8" ht="19.5" customHeight="1" x14ac:dyDescent="0.25">
      <c r="A2" s="293" t="s">
        <v>216</v>
      </c>
      <c r="B2" s="293"/>
      <c r="C2" s="26"/>
      <c r="D2" s="26"/>
      <c r="E2" s="26"/>
      <c r="F2" s="26"/>
      <c r="G2" s="26"/>
    </row>
    <row r="3" spans="1:8" ht="24" customHeight="1" x14ac:dyDescent="0.25">
      <c r="A3" s="26"/>
      <c r="B3" s="26"/>
      <c r="C3" s="26"/>
      <c r="D3" s="26"/>
      <c r="E3" s="26"/>
      <c r="F3" s="26"/>
      <c r="G3" s="26"/>
    </row>
    <row r="4" spans="1:8" ht="104.25" customHeight="1" x14ac:dyDescent="0.25">
      <c r="A4" s="53"/>
      <c r="B4" s="54"/>
      <c r="C4" s="47" t="s">
        <v>28</v>
      </c>
      <c r="D4" s="5" t="s">
        <v>65</v>
      </c>
      <c r="E4" s="47" t="s">
        <v>214</v>
      </c>
      <c r="F4" s="47" t="s">
        <v>56</v>
      </c>
      <c r="G4" s="47" t="s">
        <v>63</v>
      </c>
    </row>
    <row r="5" spans="1:8" s="99" customFormat="1" ht="21" customHeight="1" x14ac:dyDescent="0.2">
      <c r="A5" s="297" t="s">
        <v>198</v>
      </c>
      <c r="B5" s="297"/>
      <c r="C5" s="129"/>
      <c r="D5" s="130"/>
      <c r="E5" s="130"/>
      <c r="F5" s="104"/>
      <c r="G5" s="104"/>
    </row>
    <row r="6" spans="1:8" s="99" customFormat="1" ht="21" customHeight="1" x14ac:dyDescent="0.2">
      <c r="A6" s="233" t="s">
        <v>199</v>
      </c>
      <c r="B6" s="246"/>
      <c r="C6" s="248">
        <f>+C10</f>
        <v>143.46</v>
      </c>
      <c r="D6" s="248">
        <f>+D10</f>
        <v>1151.0429999999999</v>
      </c>
      <c r="E6" s="248">
        <f>+C6/H6*100</f>
        <v>104.49565876114445</v>
      </c>
      <c r="F6" s="248">
        <f>+F10</f>
        <v>108.29</v>
      </c>
      <c r="G6" s="248">
        <f>+G10</f>
        <v>81.760000000000005</v>
      </c>
      <c r="H6" s="99">
        <f>+H10</f>
        <v>137.28800000000001</v>
      </c>
    </row>
    <row r="7" spans="1:8" s="101" customFormat="1" ht="21" customHeight="1" x14ac:dyDescent="0.25">
      <c r="A7" s="234"/>
      <c r="B7" s="125" t="s">
        <v>52</v>
      </c>
      <c r="C7" s="247"/>
      <c r="D7" s="247"/>
      <c r="E7" s="247"/>
      <c r="F7" s="247"/>
      <c r="G7" s="247"/>
    </row>
    <row r="8" spans="1:8" s="101" customFormat="1" ht="21" customHeight="1" x14ac:dyDescent="0.25">
      <c r="A8" s="234"/>
      <c r="B8" s="125" t="s">
        <v>200</v>
      </c>
      <c r="C8" s="247"/>
      <c r="D8" s="247"/>
      <c r="E8" s="247"/>
      <c r="F8" s="247"/>
      <c r="G8" s="247"/>
    </row>
    <row r="9" spans="1:8" s="101" customFormat="1" ht="21" customHeight="1" x14ac:dyDescent="0.25">
      <c r="A9" s="234"/>
      <c r="B9" s="125" t="s">
        <v>201</v>
      </c>
      <c r="C9" s="247"/>
      <c r="D9" s="247"/>
      <c r="E9" s="247"/>
      <c r="F9" s="247"/>
      <c r="G9" s="247"/>
    </row>
    <row r="10" spans="1:8" s="101" customFormat="1" ht="21" customHeight="1" x14ac:dyDescent="0.25">
      <c r="A10" s="234"/>
      <c r="B10" s="125" t="s">
        <v>51</v>
      </c>
      <c r="C10" s="247">
        <v>143.46</v>
      </c>
      <c r="D10" s="247">
        <v>1151.0429999999999</v>
      </c>
      <c r="E10" s="247">
        <f>+C10/H10*100</f>
        <v>104.49565876114445</v>
      </c>
      <c r="F10" s="247">
        <v>108.29</v>
      </c>
      <c r="G10" s="247">
        <v>81.760000000000005</v>
      </c>
      <c r="H10" s="101">
        <v>137.28800000000001</v>
      </c>
    </row>
    <row r="11" spans="1:8" s="101" customFormat="1" ht="21" customHeight="1" x14ac:dyDescent="0.25">
      <c r="A11" s="234"/>
      <c r="B11" s="125" t="s">
        <v>202</v>
      </c>
      <c r="C11" s="247"/>
      <c r="D11" s="247"/>
      <c r="E11" s="247"/>
      <c r="F11" s="247"/>
      <c r="G11" s="247"/>
    </row>
    <row r="12" spans="1:8" s="99" customFormat="1" ht="21" customHeight="1" x14ac:dyDescent="0.2">
      <c r="A12" s="233" t="s">
        <v>203</v>
      </c>
      <c r="B12" s="246"/>
      <c r="C12" s="251">
        <f>+C16</f>
        <v>13305.56</v>
      </c>
      <c r="D12" s="251">
        <f>+D16</f>
        <v>107324.883</v>
      </c>
      <c r="E12" s="251">
        <f>+C12/H12*100</f>
        <v>104.28593631857845</v>
      </c>
      <c r="F12" s="248">
        <v>106.85</v>
      </c>
      <c r="G12" s="248">
        <v>95.93</v>
      </c>
      <c r="H12" s="99">
        <f>+H16</f>
        <v>12758.728999999999</v>
      </c>
    </row>
    <row r="13" spans="1:8" s="101" customFormat="1" ht="21" customHeight="1" x14ac:dyDescent="0.25">
      <c r="A13" s="234"/>
      <c r="B13" s="125" t="s">
        <v>52</v>
      </c>
      <c r="C13" s="249"/>
      <c r="D13" s="249"/>
      <c r="E13" s="249"/>
      <c r="F13" s="247"/>
      <c r="G13" s="247"/>
    </row>
    <row r="14" spans="1:8" s="101" customFormat="1" ht="21" customHeight="1" x14ac:dyDescent="0.25">
      <c r="A14" s="234"/>
      <c r="B14" s="125" t="s">
        <v>200</v>
      </c>
      <c r="C14" s="249"/>
      <c r="D14" s="249"/>
      <c r="E14" s="249"/>
      <c r="F14" s="247"/>
      <c r="G14" s="247"/>
    </row>
    <row r="15" spans="1:8" ht="21" customHeight="1" x14ac:dyDescent="0.25">
      <c r="A15" s="234"/>
      <c r="B15" s="125" t="s">
        <v>201</v>
      </c>
      <c r="C15" s="250"/>
      <c r="D15" s="250"/>
      <c r="E15" s="250"/>
      <c r="F15" s="253"/>
      <c r="G15" s="253"/>
    </row>
    <row r="16" spans="1:8" ht="21" customHeight="1" x14ac:dyDescent="0.25">
      <c r="A16" s="234"/>
      <c r="B16" s="125" t="s">
        <v>51</v>
      </c>
      <c r="C16" s="250">
        <v>13305.56</v>
      </c>
      <c r="D16" s="250">
        <v>107324.883</v>
      </c>
      <c r="E16" s="250">
        <f>+C16/H16*100</f>
        <v>104.28593631857845</v>
      </c>
      <c r="F16" s="253">
        <f>+F12</f>
        <v>106.85</v>
      </c>
      <c r="G16" s="253">
        <f>+G12</f>
        <v>95.93</v>
      </c>
      <c r="H16" s="3">
        <v>12758.728999999999</v>
      </c>
    </row>
    <row r="17" spans="1:8" ht="21" customHeight="1" x14ac:dyDescent="0.25">
      <c r="A17" s="234"/>
      <c r="B17" s="125" t="s">
        <v>202</v>
      </c>
      <c r="C17" s="250"/>
      <c r="D17" s="250"/>
      <c r="E17" s="250"/>
      <c r="F17" s="250"/>
      <c r="G17" s="250"/>
    </row>
    <row r="18" spans="1:8" ht="21" customHeight="1" x14ac:dyDescent="0.25">
      <c r="A18" s="298" t="s">
        <v>204</v>
      </c>
      <c r="B18" s="298"/>
      <c r="C18" s="250"/>
      <c r="D18" s="250"/>
      <c r="E18" s="250"/>
      <c r="F18" s="250"/>
      <c r="G18" s="250"/>
    </row>
    <row r="19" spans="1:8" s="4" customFormat="1" ht="21" customHeight="1" x14ac:dyDescent="0.25">
      <c r="A19" s="233" t="s">
        <v>205</v>
      </c>
      <c r="B19" s="246"/>
      <c r="C19" s="252">
        <f>+C22+C23</f>
        <v>184.149</v>
      </c>
      <c r="D19" s="252">
        <f>+D22+D23</f>
        <v>1403.9010000000001</v>
      </c>
      <c r="E19" s="252">
        <f>+C19/H19*100</f>
        <v>112.13350139749001</v>
      </c>
      <c r="F19" s="252">
        <v>103.46</v>
      </c>
      <c r="G19" s="252">
        <v>93.75</v>
      </c>
      <c r="H19" s="4">
        <f>+H22+H23</f>
        <v>164.22299999999998</v>
      </c>
    </row>
    <row r="20" spans="1:8" ht="21" customHeight="1" x14ac:dyDescent="0.25">
      <c r="A20" s="234"/>
      <c r="B20" s="125" t="s">
        <v>52</v>
      </c>
      <c r="C20" s="250"/>
      <c r="D20" s="250"/>
      <c r="E20" s="250"/>
      <c r="F20" s="250"/>
      <c r="G20" s="250"/>
    </row>
    <row r="21" spans="1:8" ht="21" customHeight="1" x14ac:dyDescent="0.25">
      <c r="A21" s="234"/>
      <c r="B21" s="125" t="s">
        <v>200</v>
      </c>
      <c r="C21" s="250"/>
      <c r="D21" s="250"/>
      <c r="E21" s="250"/>
      <c r="F21" s="250"/>
      <c r="G21" s="250"/>
    </row>
    <row r="22" spans="1:8" ht="21" customHeight="1" x14ac:dyDescent="0.25">
      <c r="A22" s="234"/>
      <c r="B22" s="125" t="s">
        <v>201</v>
      </c>
      <c r="C22" s="250">
        <v>0.16700000000000001</v>
      </c>
      <c r="D22" s="250">
        <v>1.3620000000000001</v>
      </c>
      <c r="E22" s="250">
        <f>+C22/H22*100</f>
        <v>129.45736434108528</v>
      </c>
      <c r="F22" s="250">
        <v>112.84</v>
      </c>
      <c r="G22" s="250">
        <v>107.08</v>
      </c>
      <c r="H22" s="3">
        <v>0.129</v>
      </c>
    </row>
    <row r="23" spans="1:8" ht="21" customHeight="1" x14ac:dyDescent="0.25">
      <c r="A23" s="234"/>
      <c r="B23" s="125" t="s">
        <v>51</v>
      </c>
      <c r="C23" s="250">
        <v>183.982</v>
      </c>
      <c r="D23" s="250">
        <v>1402.539</v>
      </c>
      <c r="E23" s="250">
        <f>+C23/H23*100</f>
        <v>112.11988250636831</v>
      </c>
      <c r="F23" s="250">
        <v>103.45</v>
      </c>
      <c r="G23" s="250">
        <v>93.74</v>
      </c>
      <c r="H23" s="3">
        <v>164.09399999999999</v>
      </c>
    </row>
    <row r="24" spans="1:8" ht="21" customHeight="1" x14ac:dyDescent="0.25">
      <c r="A24" s="234"/>
      <c r="B24" s="125" t="s">
        <v>202</v>
      </c>
      <c r="C24" s="250"/>
      <c r="D24" s="250"/>
      <c r="E24" s="250"/>
      <c r="F24" s="250"/>
      <c r="G24" s="250"/>
    </row>
    <row r="25" spans="1:8" s="4" customFormat="1" ht="21" customHeight="1" x14ac:dyDescent="0.25">
      <c r="A25" s="233" t="s">
        <v>206</v>
      </c>
      <c r="B25" s="246"/>
      <c r="C25" s="252">
        <f>+C28+C29</f>
        <v>7227.4069999999992</v>
      </c>
      <c r="D25" s="252">
        <f>+D28+D29</f>
        <v>55129.875999999997</v>
      </c>
      <c r="E25" s="252">
        <f>+C25/H25*100</f>
        <v>109.91590317664468</v>
      </c>
      <c r="F25" s="252">
        <v>103</v>
      </c>
      <c r="G25" s="252">
        <v>89.69</v>
      </c>
      <c r="H25" s="4">
        <f>+H28+H29</f>
        <v>6575.3969999999999</v>
      </c>
    </row>
    <row r="26" spans="1:8" ht="21" customHeight="1" x14ac:dyDescent="0.25">
      <c r="A26" s="234"/>
      <c r="B26" s="125" t="s">
        <v>52</v>
      </c>
      <c r="C26" s="250"/>
      <c r="D26" s="250"/>
      <c r="E26" s="250"/>
      <c r="F26" s="250"/>
      <c r="G26" s="250"/>
    </row>
    <row r="27" spans="1:8" ht="21" customHeight="1" x14ac:dyDescent="0.25">
      <c r="A27" s="234"/>
      <c r="B27" s="125" t="s">
        <v>200</v>
      </c>
      <c r="C27" s="250"/>
      <c r="D27" s="250"/>
      <c r="E27" s="250"/>
      <c r="F27" s="250"/>
      <c r="G27" s="250"/>
    </row>
    <row r="28" spans="1:8" ht="21" customHeight="1" x14ac:dyDescent="0.25">
      <c r="A28" s="234"/>
      <c r="B28" s="125" t="s">
        <v>201</v>
      </c>
      <c r="C28" s="250">
        <v>6.9980000000000002</v>
      </c>
      <c r="D28" s="250">
        <v>57.189</v>
      </c>
      <c r="E28" s="250">
        <f>+C28/H28*100</f>
        <v>129.61659566586405</v>
      </c>
      <c r="F28" s="250">
        <v>112.87</v>
      </c>
      <c r="G28" s="250">
        <v>107.1</v>
      </c>
      <c r="H28" s="3">
        <v>5.399</v>
      </c>
    </row>
    <row r="29" spans="1:8" ht="21" customHeight="1" x14ac:dyDescent="0.25">
      <c r="A29" s="234"/>
      <c r="B29" s="125" t="s">
        <v>51</v>
      </c>
      <c r="C29" s="250">
        <v>7220.4089999999997</v>
      </c>
      <c r="D29" s="250">
        <v>55072.686999999998</v>
      </c>
      <c r="E29" s="250">
        <f>+C29/H29*100</f>
        <v>109.89971382030863</v>
      </c>
      <c r="F29" s="250">
        <v>103</v>
      </c>
      <c r="G29" s="250">
        <v>89.67</v>
      </c>
      <c r="H29" s="3">
        <v>6569.9979999999996</v>
      </c>
    </row>
    <row r="30" spans="1:8" ht="21" customHeight="1" x14ac:dyDescent="0.25">
      <c r="A30" s="235"/>
      <c r="B30" s="131" t="s">
        <v>202</v>
      </c>
      <c r="C30" s="44"/>
      <c r="D30" s="44"/>
      <c r="E30" s="44"/>
      <c r="F30" s="44"/>
      <c r="G30" s="44"/>
    </row>
  </sheetData>
  <mergeCells count="3">
    <mergeCell ref="A5:B5"/>
    <mergeCell ref="A2:B2"/>
    <mergeCell ref="A18:B18"/>
  </mergeCells>
  <pageMargins left="1.03" right="0.511811023622047" top="0.54" bottom="0.62992125984252001" header="0.31496062992126" footer="0.196850393700787"/>
  <pageSetup paperSize="9" firstPageNumber="1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SX NN</vt:lpstr>
      <vt:lpstr>IIP</vt:lpstr>
      <vt:lpstr>SPCN</vt:lpstr>
      <vt:lpstr>Vốn đầu tư</vt:lpstr>
      <vt:lpstr>DT bán lẻ</vt:lpstr>
      <vt:lpstr>DT DV</vt:lpstr>
      <vt:lpstr>CPI </vt:lpstr>
      <vt:lpstr>DT vận tải</vt:lpstr>
      <vt:lpstr>VT HKHH</vt:lpstr>
      <vt:lpstr>TT-AT XH</vt:lpstr>
      <vt:lpstr>'DT vận tải'!OLE_LINK1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nnvan</dc:creator>
  <cp:lastModifiedBy>KIMANH</cp:lastModifiedBy>
  <cp:lastPrinted>2020-11-23T08:44:40Z</cp:lastPrinted>
  <dcterms:created xsi:type="dcterms:W3CDTF">2012-04-04T08:13:05Z</dcterms:created>
  <dcterms:modified xsi:type="dcterms:W3CDTF">2020-11-27T03:45:52Z</dcterms:modified>
</cp:coreProperties>
</file>