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867"/>
  </bookViews>
  <sheets>
    <sheet name="SX NN" sheetId="12" r:id="rId1"/>
    <sheet name="IIP tháng" sheetId="19" r:id="rId2"/>
    <sheet name="IIP quý" sheetId="64" r:id="rId3"/>
    <sheet name="SPCN" sheetId="21" r:id="rId4"/>
    <sheet name="SPCN quý" sheetId="65" r:id="rId5"/>
    <sheet name="VĐTTXH" sheetId="66" r:id="rId6"/>
    <sheet name="VĐTNSNN tháng" sheetId="9" r:id="rId7"/>
    <sheet name="VĐTNSNN quý" sheetId="67" r:id="rId8"/>
    <sheet name="DTBL tháng" sheetId="20" r:id="rId9"/>
    <sheet name="DTBL quý" sheetId="68" r:id="rId10"/>
    <sheet name="DTLT tháng" sheetId="24" r:id="rId11"/>
    <sheet name="DTLT quý" sheetId="69" r:id="rId12"/>
    <sheet name="CPI " sheetId="43" r:id="rId13"/>
    <sheet name="DTVT tháng" sheetId="44" r:id="rId14"/>
    <sheet name="DTVT quý" sheetId="70" r:id="rId15"/>
    <sheet name="VT tháng" sheetId="45" r:id="rId16"/>
    <sheet name="VT quý" sheetId="46" r:id="rId17"/>
    <sheet name="TT-AT XH" sheetId="50" r:id="rId18"/>
  </sheets>
  <calcPr calcId="124519"/>
</workbook>
</file>

<file path=xl/calcChain.xml><?xml version="1.0" encoding="utf-8"?>
<calcChain xmlns="http://schemas.openxmlformats.org/spreadsheetml/2006/main">
  <c r="J6" i="68"/>
  <c r="K6"/>
  <c r="I6"/>
  <c r="G22" i="50" l="1"/>
  <c r="G19"/>
  <c r="G15" l="1"/>
  <c r="G11"/>
  <c r="G7"/>
  <c r="G6" l="1"/>
  <c r="E25" i="12" l="1"/>
  <c r="E15"/>
  <c r="E23"/>
  <c r="E13"/>
  <c r="G11" i="69"/>
  <c r="E23" i="45" l="1"/>
  <c r="E25"/>
  <c r="E18"/>
  <c r="E20"/>
  <c r="E12"/>
  <c r="E7"/>
  <c r="H22"/>
  <c r="H17"/>
  <c r="H11"/>
  <c r="H6"/>
  <c r="D22"/>
  <c r="D17"/>
  <c r="C17"/>
  <c r="E17" s="1"/>
  <c r="C22"/>
  <c r="E22" l="1"/>
  <c r="C12" i="44"/>
  <c r="E7" i="70" l="1"/>
  <c r="E12"/>
  <c r="C6" i="68" l="1"/>
  <c r="F6" s="1"/>
  <c r="D6"/>
  <c r="E6"/>
  <c r="D14" i="9" l="1"/>
  <c r="E14"/>
  <c r="D6"/>
  <c r="D7"/>
  <c r="E7"/>
  <c r="E6" s="1"/>
  <c r="C7"/>
  <c r="C14"/>
  <c r="C6" l="1"/>
  <c r="I7" i="66"/>
  <c r="J6"/>
  <c r="I6"/>
  <c r="C7" i="69" l="1"/>
  <c r="C17" i="44" l="1"/>
  <c r="C7"/>
  <c r="D7"/>
  <c r="D36" i="12"/>
  <c r="C36"/>
  <c r="E36" l="1"/>
  <c r="E37"/>
  <c r="E38"/>
  <c r="E39"/>
  <c r="E33"/>
  <c r="E34"/>
  <c r="E7"/>
  <c r="E9"/>
  <c r="E10"/>
  <c r="E11"/>
  <c r="E12"/>
  <c r="E14"/>
  <c r="E18"/>
  <c r="E19"/>
  <c r="E21"/>
  <c r="E22"/>
  <c r="E24"/>
  <c r="E27"/>
  <c r="E28"/>
  <c r="E29"/>
  <c r="E30"/>
  <c r="E31"/>
  <c r="E35"/>
  <c r="E6"/>
  <c r="G23" i="46"/>
  <c r="H23"/>
  <c r="G18"/>
  <c r="H18"/>
  <c r="G12"/>
  <c r="H12"/>
  <c r="G7"/>
  <c r="H7"/>
  <c r="G11"/>
  <c r="H11"/>
  <c r="G6"/>
  <c r="H6"/>
  <c r="G22"/>
  <c r="H22"/>
  <c r="G17"/>
  <c r="H17"/>
  <c r="D11" i="45"/>
  <c r="C11"/>
  <c r="E11" s="1"/>
  <c r="D6"/>
  <c r="C6"/>
  <c r="E6" s="1"/>
  <c r="G17" i="44"/>
  <c r="H17"/>
  <c r="F18"/>
  <c r="E17" i="70"/>
  <c r="D17"/>
  <c r="D12"/>
  <c r="D7"/>
  <c r="E6" l="1"/>
  <c r="F11" i="46"/>
  <c r="F22"/>
  <c r="F7"/>
  <c r="F6"/>
  <c r="F17"/>
  <c r="F18"/>
  <c r="F12"/>
  <c r="F23"/>
  <c r="D6" i="70"/>
  <c r="C6" i="66" l="1"/>
  <c r="D7" i="69" l="1"/>
  <c r="E7"/>
  <c r="G9" i="24"/>
  <c r="G10"/>
  <c r="G11"/>
  <c r="F9"/>
  <c r="F10"/>
  <c r="F11"/>
  <c r="G8"/>
  <c r="F8"/>
  <c r="D7"/>
  <c r="E7"/>
  <c r="C7"/>
  <c r="D6" i="20"/>
  <c r="E6"/>
  <c r="C6"/>
  <c r="G14" i="50"/>
  <c r="G10"/>
  <c r="E14"/>
  <c r="F14"/>
  <c r="E10"/>
  <c r="F10"/>
  <c r="E6"/>
  <c r="F6"/>
  <c r="D14" l="1"/>
  <c r="D10"/>
  <c r="D6"/>
  <c r="H8" i="70" l="1"/>
  <c r="H12"/>
  <c r="H13"/>
  <c r="H17"/>
  <c r="H18"/>
  <c r="G8"/>
  <c r="G12"/>
  <c r="G13"/>
  <c r="G17"/>
  <c r="G18"/>
  <c r="F8"/>
  <c r="F12"/>
  <c r="F13"/>
  <c r="F17"/>
  <c r="F18"/>
  <c r="G7"/>
  <c r="H7"/>
  <c r="F7"/>
  <c r="G6"/>
  <c r="H6"/>
  <c r="F6"/>
  <c r="I7" i="24"/>
  <c r="G7" s="1"/>
  <c r="H7"/>
  <c r="F7" s="1"/>
  <c r="G16" i="9" l="1"/>
  <c r="G17"/>
  <c r="G15"/>
  <c r="G14"/>
  <c r="G9"/>
  <c r="G11"/>
  <c r="G12"/>
  <c r="G8"/>
  <c r="F16"/>
  <c r="F17"/>
  <c r="F15"/>
  <c r="F14"/>
  <c r="F9"/>
  <c r="F11"/>
  <c r="F12"/>
  <c r="F8"/>
  <c r="G7"/>
  <c r="G6"/>
  <c r="F7"/>
  <c r="F6"/>
  <c r="H7" i="65"/>
  <c r="H8"/>
  <c r="H9"/>
  <c r="H10"/>
  <c r="H11"/>
  <c r="H14"/>
  <c r="H15"/>
  <c r="H16"/>
  <c r="H17"/>
  <c r="H18"/>
  <c r="H19"/>
  <c r="H20"/>
  <c r="H21"/>
  <c r="H22"/>
  <c r="H23"/>
  <c r="G6"/>
  <c r="F6"/>
  <c r="G7"/>
  <c r="G8"/>
  <c r="G9"/>
  <c r="G10"/>
  <c r="G11"/>
  <c r="G14"/>
  <c r="G15"/>
  <c r="G16"/>
  <c r="G17"/>
  <c r="G18"/>
  <c r="G19"/>
  <c r="G20"/>
  <c r="G21"/>
  <c r="G22"/>
  <c r="G23"/>
  <c r="H6"/>
  <c r="F7"/>
  <c r="F8"/>
  <c r="F9"/>
  <c r="F10"/>
  <c r="F11"/>
  <c r="F12"/>
  <c r="F13"/>
  <c r="F14"/>
  <c r="F15"/>
  <c r="F16"/>
  <c r="F17"/>
  <c r="F18"/>
  <c r="F19"/>
  <c r="F20"/>
  <c r="F21"/>
  <c r="F22"/>
  <c r="F23"/>
  <c r="F8" i="66"/>
  <c r="G8"/>
  <c r="H8"/>
  <c r="F11"/>
  <c r="G11"/>
  <c r="H11"/>
  <c r="F12"/>
  <c r="G12"/>
  <c r="H12"/>
  <c r="F14"/>
  <c r="G14"/>
  <c r="H14"/>
  <c r="G7"/>
  <c r="H7"/>
  <c r="D6"/>
  <c r="E6"/>
  <c r="F7"/>
  <c r="F6"/>
  <c r="G15" i="67"/>
  <c r="F15"/>
  <c r="F16"/>
  <c r="G16"/>
  <c r="H16"/>
  <c r="F17"/>
  <c r="G17"/>
  <c r="H17"/>
  <c r="H15"/>
  <c r="G14"/>
  <c r="H14"/>
  <c r="H9"/>
  <c r="H11"/>
  <c r="H12"/>
  <c r="G9"/>
  <c r="G11"/>
  <c r="G12"/>
  <c r="H8"/>
  <c r="G8"/>
  <c r="F8"/>
  <c r="F9"/>
  <c r="F11"/>
  <c r="F12"/>
  <c r="F14"/>
  <c r="G6"/>
  <c r="H6"/>
  <c r="F6"/>
  <c r="H11" i="69"/>
  <c r="H9"/>
  <c r="H10"/>
  <c r="G9"/>
  <c r="G10"/>
  <c r="G8"/>
  <c r="H8"/>
  <c r="F11"/>
  <c r="F9"/>
  <c r="F10"/>
  <c r="F8"/>
  <c r="J7"/>
  <c r="G7" s="1"/>
  <c r="K7"/>
  <c r="H7" s="1"/>
  <c r="I7"/>
  <c r="F7" s="1"/>
  <c r="H9" i="68"/>
  <c r="H10"/>
  <c r="H11"/>
  <c r="H12"/>
  <c r="H13"/>
  <c r="H14"/>
  <c r="H15"/>
  <c r="H16"/>
  <c r="H17"/>
  <c r="H18"/>
  <c r="H19"/>
  <c r="G9"/>
  <c r="G10"/>
  <c r="G11"/>
  <c r="G12"/>
  <c r="G13"/>
  <c r="G14"/>
  <c r="G15"/>
  <c r="G16"/>
  <c r="G17"/>
  <c r="G18"/>
  <c r="G19"/>
  <c r="G8"/>
  <c r="H8"/>
  <c r="F9"/>
  <c r="F10"/>
  <c r="F11"/>
  <c r="F12"/>
  <c r="F13"/>
  <c r="F14"/>
  <c r="F15"/>
  <c r="F16"/>
  <c r="F17"/>
  <c r="F18"/>
  <c r="F19"/>
  <c r="F8"/>
  <c r="G6"/>
  <c r="H6"/>
  <c r="G6" i="66" l="1"/>
  <c r="F7" i="67"/>
  <c r="G7"/>
  <c r="H6" i="66"/>
  <c r="H7" i="67"/>
  <c r="H12" i="44"/>
  <c r="F13" l="1"/>
  <c r="F8"/>
  <c r="H7"/>
  <c r="G7"/>
  <c r="D17"/>
  <c r="E17"/>
  <c r="D12"/>
  <c r="F12" s="1"/>
  <c r="E12"/>
  <c r="E7"/>
  <c r="D6" l="1"/>
  <c r="F17"/>
  <c r="F7"/>
  <c r="H6"/>
  <c r="C6"/>
  <c r="E6"/>
  <c r="F6" l="1"/>
</calcChain>
</file>

<file path=xl/sharedStrings.xml><?xml version="1.0" encoding="utf-8"?>
<sst xmlns="http://schemas.openxmlformats.org/spreadsheetml/2006/main" count="571" uniqueCount="269">
  <si>
    <t>Tổng số</t>
  </si>
  <si>
    <t>TỔNG SỐ</t>
  </si>
  <si>
    <t xml:space="preserve">Tổng số </t>
  </si>
  <si>
    <t>Ngô</t>
  </si>
  <si>
    <t>Đơn vị tính: %</t>
  </si>
  <si>
    <t>Phân theo nhóm hàng</t>
  </si>
  <si>
    <t>Hàng ăn và dịch vụ ăn uống</t>
  </si>
  <si>
    <t>Lương thực</t>
  </si>
  <si>
    <t>Thực phẩm</t>
  </si>
  <si>
    <t>Ăn uống ngoài gia đình</t>
  </si>
  <si>
    <t>Đồ uống và thuốc lá</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</si>
  <si>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</si>
  <si>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</si>
  <si>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</si>
  <si>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</si>
  <si>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</si>
  <si>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</si>
  <si>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</si>
  <si>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</si>
  <si>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Đồ dùng, dụng cụ trang thiết bị gia đình</t>
  </si>
  <si>
    <t>Lương thực, thực phẩm</t>
  </si>
  <si>
    <t>Hàng may mặc</t>
  </si>
  <si>
    <t>Hoạt động khác</t>
  </si>
  <si>
    <t>Khai khoáng</t>
  </si>
  <si>
    <t>Sản lượng thu hoạch các loại cây trồng (Tấn)</t>
  </si>
  <si>
    <t>Dịch vụ ăn uống</t>
  </si>
  <si>
    <t>Diện tích gieo trồng cây hàng năm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</si>
  <si>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</si>
  <si>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</si>
  <si>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</si>
  <si>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</si>
  <si>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</si>
  <si>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</si>
  <si>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</si>
  <si>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</si>
  <si>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</si>
  <si>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</si>
  <si>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</si>
  <si>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</si>
  <si>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</si>
  <si>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 xml:space="preserve">Ước tính
kỳ báo cáo </t>
  </si>
  <si>
    <t>Các loại cây khác</t>
  </si>
  <si>
    <t>Đường bộ</t>
  </si>
  <si>
    <t>Đường sắt</t>
  </si>
  <si>
    <t>Đường thủy</t>
  </si>
  <si>
    <t>Bốc xếp</t>
  </si>
  <si>
    <t>Kho bãi</t>
  </si>
  <si>
    <t>Đường hàng không</t>
  </si>
  <si>
    <t>Ước tính 
kỳ báo cáo
so với 
kỳ trước</t>
  </si>
  <si>
    <t>Ước tính kỳ báo cáo so với cùng 
kỳ năm trước</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</si>
  <si>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</si>
  <si>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</si>
  <si>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</si>
  <si>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t>
  </si>
  <si>
    <t>Đậu tương</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</si>
  <si>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</si>
  <si>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</si>
  <si>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</si>
  <si>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</si>
  <si>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</si>
  <si>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</si>
  <si>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</si>
  <si>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</si>
  <si>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</si>
  <si>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</si>
  <si>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</si>
  <si>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</si>
  <si>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</si>
  <si>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</si>
  <si>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</si>
  <si>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</si>
  <si>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</si>
  <si>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</si>
  <si>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</si>
  <si>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</si>
  <si>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</si>
  <si>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</si>
  <si>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</si>
  <si>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</si>
  <si>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</si>
  <si>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</si>
  <si>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</si>
  <si>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</si>
  <si>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</si>
  <si>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</si>
  <si>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</si>
  <si>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</si>
  <si>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</si>
  <si>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</si>
  <si>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</si>
  <si>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</si>
  <si>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</si>
  <si>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</si>
  <si>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</si>
  <si>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</si>
  <si>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</si>
  <si>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</si>
  <si>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</si>
  <si>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</si>
  <si>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</si>
  <si>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</si>
  <si>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</si>
  <si>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Chè (trà) nguyên chất (như: chè (trà) xanh, chè (trà) đen)</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</si>
  <si>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</si>
  <si>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</si>
  <si>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</si>
  <si>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</si>
  <si>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</si>
  <si>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</si>
  <si>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</si>
  <si>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</si>
  <si>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</si>
  <si>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</si>
  <si>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</si>
  <si>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</si>
  <si>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</si>
  <si>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</si>
  <si>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</si>
  <si>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</si>
  <si>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</si>
  <si>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</si>
  <si>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</si>
  <si>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</si>
  <si>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</si>
  <si>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</si>
  <si>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</si>
  <si>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</si>
  <si>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</si>
  <si>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</si>
  <si>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</si>
  <si>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</si>
  <si>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</si>
  <si>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</si>
  <si>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</si>
  <si>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</si>
  <si>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</si>
  <si>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</si>
  <si>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</si>
  <si>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</si>
  <si>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</si>
  <si>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</si>
  <si>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</si>
  <si>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</si>
  <si>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</si>
  <si>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</si>
  <si>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</si>
  <si>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</si>
  <si>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Tháng cùng kỳ</t>
  </si>
  <si>
    <t>Cùng kỳ năm trước</t>
  </si>
  <si>
    <t>Tháng 12 năm trước</t>
  </si>
  <si>
    <t>Rau các loại</t>
  </si>
  <si>
    <t>So với cùng kỳ năm trước (%)</t>
  </si>
  <si>
    <t>Lúa đông xuân</t>
  </si>
  <si>
    <t>Khoai lang</t>
  </si>
  <si>
    <t>Lúa</t>
  </si>
  <si>
    <t>Lúa mùa</t>
  </si>
  <si>
    <t>Mía</t>
  </si>
  <si>
    <t>Kỳ gốc 2014</t>
  </si>
  <si>
    <t>%</t>
  </si>
  <si>
    <t>Thực hiện quý I</t>
  </si>
  <si>
    <t>Thực hiện quý II</t>
  </si>
  <si>
    <t>Ước tính quý III</t>
  </si>
  <si>
    <t>Quý I</t>
  </si>
  <si>
    <t>Quý II</t>
  </si>
  <si>
    <t>Quý III</t>
  </si>
  <si>
    <t xml:space="preserve">Tên sản phẩm </t>
  </si>
  <si>
    <t>6. Vốn đầu tư phát triển toàn xã hội thực hiện theo giá hiện hành</t>
  </si>
  <si>
    <t>Vốn đầu tư thuộc ngân sách Nhà nước</t>
  </si>
  <si>
    <t>Vốn trái phiếu Chính phủ</t>
  </si>
  <si>
    <t>Vốn tín dụng đầu tư theo kế hoạch NN</t>
  </si>
  <si>
    <t>Vốn vay từ các nguồn khác 
(của khu vực Nhà nước)</t>
  </si>
  <si>
    <t>Vốn đầu tư của dân cư và tư nhân</t>
  </si>
  <si>
    <t>Vốn đầu tư trực tiếp nước ngoài</t>
  </si>
  <si>
    <t>Vốn huy động khác</t>
  </si>
  <si>
    <t>Cộng dồn từ đầu năm đến cuối kỳ báo cáo so với kế hoạch năm (%)</t>
  </si>
  <si>
    <t>Kỳ báo báo</t>
  </si>
  <si>
    <t xml:space="preserve">9. Doanh thu bán lẻ hàng hoá </t>
  </si>
  <si>
    <t>11. Doanh thu dịch vụ lưu trú, ăn uống, du lịch lữ hành</t>
  </si>
  <si>
    <t>Dịch vụ lưu trú, ăn uống</t>
  </si>
  <si>
    <t>Dịch vụ lưu trú</t>
  </si>
  <si>
    <t>Du lịch lữ hành</t>
  </si>
  <si>
    <t>Dịch vụ tiêu dùng khác</t>
  </si>
  <si>
    <t>Ước tính tháng báo cáo</t>
  </si>
  <si>
    <t>Cộng dồn từ đầu năm đến tháng báo cáo</t>
  </si>
  <si>
    <t>Tháng báo cáo</t>
  </si>
  <si>
    <t>Cộng dồn đến tháng báo cáo</t>
  </si>
  <si>
    <t>12. Doanh thu dịch vụ lưu trú, ăn uống, du lịch lữ hành</t>
  </si>
  <si>
    <t>CHỈ SỐ GIÁ TIÊU DÙNG</t>
  </si>
  <si>
    <t>Trong đó:</t>
  </si>
  <si>
    <t xml:space="preserve">May mặc, mũ nón và giày dép </t>
  </si>
  <si>
    <t>Dịch vụ y tế</t>
  </si>
  <si>
    <t>Dịch vụ giáo dục</t>
  </si>
  <si>
    <t>Đồ dùng và dịch vụ khác</t>
  </si>
  <si>
    <t>Tháng trước</t>
  </si>
  <si>
    <t>Bình quân quý III so với cùng kỳ năm trước</t>
  </si>
  <si>
    <t xml:space="preserve">13. Chỉ số giá tiêu dùng, chỉ số giá vàng và chỉ số giá Đô la Mỹ và lạm phát cơ bản </t>
  </si>
  <si>
    <t>Bình quân 9 tháng so với cùng kỳ năm trước</t>
  </si>
  <si>
    <t xml:space="preserve">14. Doanh thu vận tải, kho bãi và dịch vụ hỗ trợ vận tải </t>
  </si>
  <si>
    <t>A. HÀNH KHÁCH</t>
  </si>
  <si>
    <t>I. Vận chuyển (Nghìn HK)</t>
  </si>
  <si>
    <t>Hàng không</t>
  </si>
  <si>
    <t>B. HÀNG HÓA</t>
  </si>
  <si>
    <t>I. Vận chuyển (Nghìn tấn)</t>
  </si>
  <si>
    <t>Tháng báo cáo so với tháng trước (%)</t>
  </si>
  <si>
    <t>Tháng báo cáo so với cùng kỳ năm trước (%)</t>
  </si>
  <si>
    <t>Cộng dồn từ đầu năm đến tháng báo cáo so với cùng kỳ năm trước (%)</t>
  </si>
  <si>
    <t>16. Vận tải hành khách và hàng hoá</t>
  </si>
  <si>
    <t>Tổng số vụ tai nạn giao thông</t>
  </si>
  <si>
    <t>Vụ</t>
  </si>
  <si>
    <t>"</t>
  </si>
  <si>
    <t>Số người chết</t>
  </si>
  <si>
    <t>Người</t>
  </si>
  <si>
    <t>Số người bị thương</t>
  </si>
  <si>
    <t>Số vụ cháy, nổ</t>
  </si>
  <si>
    <t>Tổng giá trị thiệt hại</t>
  </si>
  <si>
    <t>Đơn vị tính</t>
  </si>
  <si>
    <t>Cộng dồn 9 tháng</t>
  </si>
  <si>
    <t>Tháng trước so với cùng kỳ năm trước</t>
  </si>
  <si>
    <t>Thực hiện quý I so với cùng kỳ năm trước</t>
  </si>
  <si>
    <t>Thực hiện quý II so với cùng kỳ năm trước</t>
  </si>
  <si>
    <t>Ước tính quý III so với cùng kỳ năm trước</t>
  </si>
  <si>
    <t>2. Chỉ số sản xuất công nghiệp</t>
  </si>
  <si>
    <t>4. Sản lượng một số sản phẩm công nghiệp chủ yếu</t>
  </si>
  <si>
    <t>Thực hiện kỳ trước</t>
  </si>
  <si>
    <t>7. Vốn đầu tư thực hiện từ nguồn ngân sách Nhà nước</t>
  </si>
  <si>
    <t>Năm trước</t>
  </si>
  <si>
    <t>Kế hoạch năm</t>
  </si>
  <si>
    <t>Cộng dồn năm trước</t>
  </si>
  <si>
    <t>Vốn đầu tư của doanh nghiệp Nhà nước (Vốn tự có)</t>
  </si>
  <si>
    <t>II. Luân chuyển (Nghìn HK.km)</t>
  </si>
  <si>
    <t>II. Luân chuyển (Nghìn tấn.km)</t>
  </si>
  <si>
    <t>Tôm</t>
  </si>
  <si>
    <t>Thủy sản khác</t>
  </si>
  <si>
    <t xml:space="preserve">Cá </t>
  </si>
  <si>
    <t>Thủy sản (Tấn)</t>
  </si>
  <si>
    <t>Diện tích rừng trồng mới (Ha)</t>
  </si>
  <si>
    <t xml:space="preserve">Lúa </t>
  </si>
  <si>
    <t xml:space="preserve">Các loại cây khác </t>
  </si>
  <si>
    <t xml:space="preserve">Chăn nuôi </t>
  </si>
  <si>
    <t>Thực hiện quý II (Triệu đồng)</t>
  </si>
  <si>
    <t>Ước tính quý III (Triệu đồng)</t>
  </si>
  <si>
    <t>Cộng dồn 9 tháng (Triệu đồng)</t>
  </si>
  <si>
    <t xml:space="preserve">Thực hiện
kỳ trước (Triệu đồng)
</t>
  </si>
  <si>
    <t>Ước tính
kỳ báo cáo
(Triệu đồng)</t>
  </si>
  <si>
    <t>Cộng dồn 
từ đầu năm đến cuối
kỳ báo cáo
(Triệu đồng)</t>
  </si>
  <si>
    <t>Thực hiện quý I (Triệu đồng)</t>
  </si>
  <si>
    <t>Tháng 9, 9 tháng năm 2019</t>
  </si>
  <si>
    <t>8. Vốn đầu tư thực hiện từ nguồn ngân sách Nhà nước các quý năm 2019</t>
  </si>
  <si>
    <t>các quý năm 2019</t>
  </si>
  <si>
    <t>Ước tính
kỳ
báo cáo (Triệu đồng)</t>
  </si>
  <si>
    <t>Cộng dồn từ từ đầu năm
đến cuối kỳ
báo cáo (Triệu đồng)</t>
  </si>
  <si>
    <t>10. Doanh thu bán lẻ hàng hóa các quý năm 2019</t>
  </si>
  <si>
    <t>và dịch vụ tiêu dùng khác tháng 9 và 9 tháng năm 2019</t>
  </si>
  <si>
    <t xml:space="preserve">     và dịch vụ tiêu dùng khác các quý năm 2019</t>
  </si>
  <si>
    <t>Thực hiện tháng trước (Triệu đồng)</t>
  </si>
  <si>
    <t>Ước tính tháng báo cáo (Triệu đồng)</t>
  </si>
  <si>
    <t>Cộng dồn từ đầu năm đến tháng báo cáo (Triệu đồng)</t>
  </si>
  <si>
    <t>3. Chỉ số sản xuất công nghiệp các quý năm 2019</t>
  </si>
  <si>
    <t>5. Sản lượng một số sản phẩm công nghiệp chủ yếu các quý năm 2019</t>
  </si>
  <si>
    <t>17. Vận tải hành khách và hàng hoá các quý năm 2019</t>
  </si>
  <si>
    <t>15. Doanh thu vận tải, kho bãi và dịch vụ hỗ trợ vận tải các quý năm 2019</t>
  </si>
  <si>
    <t>Ước tính
tháng báo cáo (Triệu đồng)</t>
  </si>
  <si>
    <t>Cộng dồn từ đầu năm đến cuối tháng báo cáo (Triệu đồng)</t>
  </si>
  <si>
    <t>So với cùng kỳ năm 
trước (%)</t>
  </si>
  <si>
    <t>1. Sản xuất nông nghiệp 9 tháng năm 2019</t>
  </si>
  <si>
    <t>Lạc</t>
  </si>
  <si>
    <t>Đậu các loại</t>
  </si>
  <si>
    <t>18. Trật tự, an toàn xã hội các quý năm 2019</t>
  </si>
  <si>
    <t>Tháng 9 năm 2019</t>
  </si>
</sst>
</file>

<file path=xl/styles.xml><?xml version="1.0" encoding="utf-8"?>
<styleSheet xmlns="http://schemas.openxmlformats.org/spreadsheetml/2006/main">
  <numFmts count="9">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 numFmtId="170" formatCode="###0.0;\-###0.0"/>
    <numFmt numFmtId="171" formatCode="#,##0.0"/>
  </numFmts>
  <fonts count="38">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b/>
      <i/>
      <sz val="11"/>
      <name val="Times New Roman"/>
      <family val="1"/>
    </font>
    <font>
      <i/>
      <sz val="11"/>
      <name val="Times New Roman"/>
      <family val="1"/>
    </font>
    <font>
      <sz val="10"/>
      <name val="Arial"/>
      <family val="2"/>
    </font>
    <font>
      <sz val="11"/>
      <color indexed="8"/>
      <name val="Calibri"/>
      <family val="2"/>
    </font>
    <font>
      <sz val="12"/>
      <name val="VNTime"/>
    </font>
    <font>
      <sz val="14"/>
      <color theme="1"/>
      <name val="Times New Roman"/>
      <family val="2"/>
    </font>
    <font>
      <sz val="9"/>
      <name val="Times New Roman"/>
      <family val="1"/>
    </font>
    <font>
      <sz val="12"/>
      <color theme="1"/>
      <name val="Times New Roman"/>
      <family val="1"/>
    </font>
    <font>
      <b/>
      <sz val="9"/>
      <name val="Times New Roman"/>
      <family val="1"/>
    </font>
    <font>
      <b/>
      <i/>
      <sz val="9"/>
      <name val="Times New Roman"/>
      <family val="1"/>
    </font>
    <font>
      <b/>
      <sz val="12"/>
      <color theme="1"/>
      <name val="Times New Roman"/>
      <family val="1"/>
    </font>
    <font>
      <sz val="12"/>
      <color rgb="FF000000"/>
      <name val="Times New Roman"/>
      <family val="1"/>
    </font>
    <font>
      <b/>
      <sz val="11"/>
      <color rgb="FF000000"/>
      <name val="Times New Roman"/>
      <family val="1"/>
    </font>
    <font>
      <sz val="11"/>
      <color rgb="FF000000"/>
      <name val="Times New Roman"/>
      <family val="1"/>
    </font>
    <font>
      <sz val="12"/>
      <color indexed="8"/>
      <name val="Times New Roman"/>
      <family val="1"/>
    </font>
    <font>
      <b/>
      <i/>
      <sz val="12"/>
      <color indexed="8"/>
      <name val="Times New Roman"/>
      <family val="1"/>
    </font>
    <font>
      <sz val="11"/>
      <color indexed="8"/>
      <name val="Times New Roman"/>
      <family val="1"/>
    </font>
    <font>
      <sz val="11"/>
      <color theme="1"/>
      <name val="Times New Roman"/>
      <family val="1"/>
    </font>
  </fonts>
  <fills count="4">
    <fill>
      <patternFill patternType="none"/>
    </fill>
    <fill>
      <patternFill patternType="gray125"/>
    </fill>
    <fill>
      <patternFill patternType="solid">
        <fgColor indexed="24"/>
      </patternFill>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31">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22" fillId="0" borderId="0"/>
    <xf numFmtId="0" fontId="23" fillId="0" borderId="0"/>
    <xf numFmtId="0" fontId="5" fillId="0" borderId="0"/>
    <xf numFmtId="0" fontId="8" fillId="0" borderId="0"/>
    <xf numFmtId="0" fontId="4" fillId="0" borderId="0"/>
    <xf numFmtId="0" fontId="4" fillId="0" borderId="0"/>
    <xf numFmtId="0" fontId="4" fillId="0" borderId="0"/>
    <xf numFmtId="0" fontId="8" fillId="0" borderId="0"/>
    <xf numFmtId="0" fontId="24" fillId="0" borderId="0"/>
    <xf numFmtId="0" fontId="2" fillId="0" borderId="0"/>
    <xf numFmtId="0" fontId="25" fillId="0" borderId="0"/>
    <xf numFmtId="0" fontId="4" fillId="0" borderId="0"/>
    <xf numFmtId="0" fontId="1" fillId="0" borderId="0"/>
    <xf numFmtId="0" fontId="2" fillId="0" borderId="0"/>
    <xf numFmtId="0" fontId="2" fillId="0" borderId="0"/>
    <xf numFmtId="0" fontId="23" fillId="0" borderId="0"/>
    <xf numFmtId="0" fontId="1" fillId="0" borderId="0"/>
    <xf numFmtId="0" fontId="8" fillId="0" borderId="0"/>
  </cellStyleXfs>
  <cellXfs count="486">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11" fillId="0" borderId="0" xfId="0" applyNumberFormat="1" applyFont="1" applyFill="1" applyBorder="1" applyAlignment="1"/>
    <xf numFmtId="0" fontId="6" fillId="0" borderId="0" xfId="0" applyFont="1" applyFill="1" applyBorder="1"/>
    <xf numFmtId="0" fontId="11" fillId="0" borderId="0" xfId="10" applyNumberFormat="1" applyFont="1" applyFill="1" applyBorder="1" applyAlignment="1">
      <alignment horizontal="left"/>
    </xf>
    <xf numFmtId="0" fontId="6" fillId="0" borderId="0" xfId="4" applyFont="1" applyFill="1"/>
    <xf numFmtId="0" fontId="6" fillId="0" borderId="1"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11" fillId="0" borderId="0" xfId="0" applyFont="1" applyFill="1" applyBorder="1" applyAlignment="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0" xfId="7" applyNumberFormat="1" applyFont="1" applyFill="1" applyBorder="1" applyAlignment="1"/>
    <xf numFmtId="49" fontId="14" fillId="0" borderId="11" xfId="7" applyNumberFormat="1" applyFont="1" applyFill="1" applyBorder="1" applyAlignment="1"/>
    <xf numFmtId="167" fontId="11" fillId="0" borderId="12" xfId="7" applyNumberFormat="1" applyFont="1" applyFill="1" applyBorder="1" applyAlignment="1"/>
    <xf numFmtId="167" fontId="11" fillId="0" borderId="13" xfId="7" applyNumberFormat="1" applyFont="1" applyFill="1" applyBorder="1" applyAlignment="1"/>
    <xf numFmtId="0" fontId="6" fillId="0" borderId="16" xfId="0" applyFont="1" applyFill="1" applyBorder="1"/>
    <xf numFmtId="0" fontId="12" fillId="0" borderId="4" xfId="0" applyFont="1" applyFill="1" applyBorder="1" applyAlignment="1">
      <alignment horizontal="center" vertical="center" wrapText="1"/>
    </xf>
    <xf numFmtId="0" fontId="6" fillId="0" borderId="12" xfId="0" applyFont="1" applyFill="1" applyBorder="1"/>
    <xf numFmtId="0" fontId="6" fillId="0" borderId="13" xfId="0" applyFont="1" applyFill="1" applyBorder="1"/>
    <xf numFmtId="0" fontId="11" fillId="0" borderId="14" xfId="0" applyNumberFormat="1" applyFont="1" applyFill="1" applyBorder="1" applyAlignment="1"/>
    <xf numFmtId="0" fontId="6" fillId="0" borderId="17" xfId="4" applyFont="1" applyFill="1" applyBorder="1"/>
    <xf numFmtId="0" fontId="6" fillId="0" borderId="18" xfId="4" applyFont="1" applyFill="1" applyBorder="1" applyAlignment="1">
      <alignment vertical="center"/>
    </xf>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0" fontId="18" fillId="0" borderId="8" xfId="0" applyNumberFormat="1" applyFont="1" applyFill="1" applyBorder="1" applyAlignment="1"/>
    <xf numFmtId="49" fontId="15" fillId="0" borderId="20" xfId="0" applyNumberFormat="1" applyFont="1" applyBorder="1" applyAlignment="1">
      <alignment horizontal="left" wrapText="1"/>
    </xf>
    <xf numFmtId="49" fontId="15" fillId="0" borderId="19" xfId="0" applyNumberFormat="1" applyFont="1" applyBorder="1" applyAlignment="1">
      <alignment horizontal="left" wrapText="1"/>
    </xf>
    <xf numFmtId="0" fontId="17" fillId="0" borderId="15" xfId="0" applyFont="1" applyFill="1" applyBorder="1"/>
    <xf numFmtId="2" fontId="17" fillId="0" borderId="15" xfId="0" applyNumberFormat="1" applyFont="1" applyFill="1" applyBorder="1"/>
    <xf numFmtId="49" fontId="16" fillId="0" borderId="19" xfId="0" applyNumberFormat="1" applyFont="1" applyBorder="1" applyAlignment="1">
      <alignment horizontal="left" wrapText="1" indent="1"/>
    </xf>
    <xf numFmtId="0" fontId="17" fillId="0" borderId="17" xfId="0" applyFont="1" applyFill="1" applyBorder="1"/>
    <xf numFmtId="9" fontId="17" fillId="0" borderId="1" xfId="11" applyFont="1" applyFill="1" applyBorder="1" applyAlignment="1">
      <alignment horizontal="right"/>
    </xf>
    <xf numFmtId="0" fontId="18" fillId="0" borderId="4" xfId="0" applyFont="1" applyFill="1" applyBorder="1" applyAlignment="1">
      <alignment vertical="center"/>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2" fontId="18" fillId="0" borderId="14" xfId="0" applyNumberFormat="1" applyFont="1" applyFill="1" applyBorder="1"/>
    <xf numFmtId="2" fontId="18" fillId="0" borderId="15" xfId="0" applyNumberFormat="1" applyFont="1" applyFill="1" applyBorder="1"/>
    <xf numFmtId="0" fontId="6" fillId="0" borderId="0" xfId="0" applyFont="1" applyFill="1" applyAlignment="1">
      <alignment horizontal="center"/>
    </xf>
    <xf numFmtId="0" fontId="6" fillId="0" borderId="1" xfId="0" applyFont="1" applyFill="1" applyBorder="1" applyAlignment="1">
      <alignment horizontal="center"/>
    </xf>
    <xf numFmtId="0" fontId="17" fillId="0" borderId="15" xfId="0" applyFont="1" applyFill="1" applyBorder="1" applyAlignment="1">
      <alignment horizontal="center"/>
    </xf>
    <xf numFmtId="0" fontId="6" fillId="0" borderId="16" xfId="0" applyFont="1" applyFill="1" applyBorder="1" applyAlignment="1">
      <alignment horizontal="center"/>
    </xf>
    <xf numFmtId="0" fontId="17" fillId="0" borderId="15" xfId="0" applyFont="1" applyFill="1" applyBorder="1" applyAlignment="1">
      <alignment horizontal="left" vertical="center" wrapText="1"/>
    </xf>
    <xf numFmtId="43" fontId="17" fillId="0" borderId="15" xfId="12" applyFont="1" applyFill="1" applyBorder="1"/>
    <xf numFmtId="0" fontId="17" fillId="0" borderId="15" xfId="0" applyFont="1" applyFill="1" applyBorder="1" applyAlignment="1">
      <alignment horizontal="center" vertical="center"/>
    </xf>
    <xf numFmtId="43" fontId="17" fillId="0" borderId="15" xfId="12" applyFont="1" applyFill="1" applyBorder="1" applyAlignment="1">
      <alignment vertical="center"/>
    </xf>
    <xf numFmtId="0" fontId="13" fillId="0" borderId="8" xfId="4" applyNumberFormat="1" applyFont="1" applyFill="1" applyBorder="1"/>
    <xf numFmtId="0" fontId="13" fillId="0" borderId="9" xfId="4" applyFont="1" applyFill="1" applyBorder="1"/>
    <xf numFmtId="166" fontId="13" fillId="0" borderId="14" xfId="12" applyNumberFormat="1" applyFont="1" applyFill="1" applyBorder="1"/>
    <xf numFmtId="0" fontId="13" fillId="0" borderId="0" xfId="0" applyFont="1" applyFill="1"/>
    <xf numFmtId="0" fontId="13" fillId="0" borderId="10" xfId="4" applyNumberFormat="1" applyFont="1" applyFill="1" applyBorder="1"/>
    <xf numFmtId="166" fontId="12" fillId="0" borderId="15" xfId="12" applyNumberFormat="1" applyFont="1" applyFill="1" applyBorder="1"/>
    <xf numFmtId="166" fontId="12" fillId="0" borderId="15" xfId="12" applyNumberFormat="1" applyFont="1" applyFill="1" applyBorder="1" applyAlignment="1">
      <alignment horizontal="right" indent="5"/>
    </xf>
    <xf numFmtId="0" fontId="12" fillId="0" borderId="15" xfId="0" applyFont="1" applyFill="1" applyBorder="1"/>
    <xf numFmtId="0" fontId="12" fillId="0" borderId="0" xfId="0" applyFont="1" applyFill="1"/>
    <xf numFmtId="0" fontId="12" fillId="0" borderId="10" xfId="4" applyFont="1" applyFill="1" applyBorder="1"/>
    <xf numFmtId="0" fontId="12" fillId="0" borderId="11" xfId="8" applyFont="1" applyFill="1" applyBorder="1"/>
    <xf numFmtId="164" fontId="12" fillId="0" borderId="15" xfId="4" applyNumberFormat="1" applyFont="1" applyFill="1" applyBorder="1" applyAlignment="1">
      <alignment horizontal="right" indent="5"/>
    </xf>
    <xf numFmtId="0" fontId="12" fillId="0" borderId="11" xfId="8" applyFont="1" applyFill="1" applyBorder="1" applyAlignment="1">
      <alignment horizontal="left"/>
    </xf>
    <xf numFmtId="0" fontId="13" fillId="0" borderId="11" xfId="8" applyFont="1" applyFill="1" applyBorder="1"/>
    <xf numFmtId="166" fontId="13" fillId="0" borderId="15" xfId="12" applyNumberFormat="1" applyFont="1" applyFill="1" applyBorder="1"/>
    <xf numFmtId="166" fontId="13" fillId="0" borderId="15" xfId="12" applyNumberFormat="1" applyFont="1" applyFill="1" applyBorder="1" applyAlignment="1">
      <alignment horizontal="right" indent="5"/>
    </xf>
    <xf numFmtId="164" fontId="13" fillId="0" borderId="15" xfId="4" applyNumberFormat="1" applyFont="1" applyFill="1" applyBorder="1" applyAlignment="1">
      <alignment horizontal="right" indent="5"/>
    </xf>
    <xf numFmtId="0" fontId="13" fillId="0" borderId="15" xfId="0" applyFont="1" applyFill="1" applyBorder="1"/>
    <xf numFmtId="0" fontId="12" fillId="0" borderId="10" xfId="0" applyFont="1" applyFill="1" applyBorder="1"/>
    <xf numFmtId="0" fontId="13" fillId="0" borderId="10" xfId="4" applyFont="1" applyFill="1" applyBorder="1"/>
    <xf numFmtId="166" fontId="20" fillId="0" borderId="15" xfId="12" applyNumberFormat="1" applyFont="1" applyFill="1" applyBorder="1" applyAlignment="1">
      <alignment horizontal="center"/>
    </xf>
    <xf numFmtId="0" fontId="13" fillId="0" borderId="12" xfId="4" applyFont="1" applyFill="1" applyBorder="1"/>
    <xf numFmtId="0" fontId="12" fillId="0" borderId="13" xfId="8" applyFont="1" applyFill="1" applyBorder="1"/>
    <xf numFmtId="166" fontId="12" fillId="0" borderId="16" xfId="12" applyNumberFormat="1" applyFont="1" applyFill="1" applyBorder="1" applyAlignment="1">
      <alignment horizontal="right" indent="5"/>
    </xf>
    <xf numFmtId="164" fontId="12" fillId="0" borderId="16" xfId="4" applyNumberFormat="1" applyFont="1" applyFill="1" applyBorder="1" applyAlignment="1">
      <alignment horizontal="right" indent="5"/>
    </xf>
    <xf numFmtId="0" fontId="12" fillId="0" borderId="16" xfId="0" applyFont="1" applyFill="1" applyBorder="1"/>
    <xf numFmtId="43" fontId="13" fillId="0" borderId="14" xfId="12" applyFont="1" applyFill="1" applyBorder="1" applyAlignment="1"/>
    <xf numFmtId="43" fontId="12" fillId="0" borderId="15" xfId="12" applyFont="1" applyFill="1" applyBorder="1" applyAlignment="1"/>
    <xf numFmtId="43" fontId="13" fillId="0" borderId="15" xfId="12" applyFont="1" applyFill="1" applyBorder="1" applyAlignment="1"/>
    <xf numFmtId="43" fontId="12" fillId="0" borderId="15" xfId="12" applyNumberFormat="1" applyFont="1" applyFill="1" applyBorder="1" applyAlignment="1"/>
    <xf numFmtId="43" fontId="13" fillId="0" borderId="15" xfId="12" applyNumberFormat="1" applyFont="1" applyFill="1" applyBorder="1" applyAlignment="1"/>
    <xf numFmtId="0" fontId="13" fillId="0" borderId="11" xfId="4"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21"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9"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43" fontId="12" fillId="0" borderId="0" xfId="12" applyNumberFormat="1" applyFont="1" applyFill="1"/>
    <xf numFmtId="0" fontId="12" fillId="0" borderId="13" xfId="0" applyFont="1" applyFill="1" applyBorder="1" applyAlignment="1">
      <alignment horizontal="left"/>
    </xf>
    <xf numFmtId="0" fontId="12" fillId="0" borderId="10" xfId="0" applyFont="1" applyFill="1" applyBorder="1" applyAlignment="1">
      <alignment horizontal="left"/>
    </xf>
    <xf numFmtId="0" fontId="12" fillId="0" borderId="10" xfId="0" applyNumberFormat="1" applyFont="1" applyFill="1" applyBorder="1" applyAlignment="1"/>
    <xf numFmtId="0" fontId="12" fillId="0" borderId="12" xfId="0" applyFont="1" applyFill="1" applyBorder="1"/>
    <xf numFmtId="2" fontId="13" fillId="0" borderId="14" xfId="0" applyNumberFormat="1" applyFont="1" applyFill="1" applyBorder="1"/>
    <xf numFmtId="43" fontId="13" fillId="0" borderId="0" xfId="0" applyNumberFormat="1" applyFont="1" applyFill="1"/>
    <xf numFmtId="169" fontId="13" fillId="0" borderId="14" xfId="12" applyNumberFormat="1" applyFont="1" applyFill="1" applyBorder="1"/>
    <xf numFmtId="49" fontId="16" fillId="0" borderId="19" xfId="0" applyNumberFormat="1" applyFont="1" applyBorder="1" applyAlignment="1">
      <alignment horizontal="center" vertical="center" wrapText="1"/>
    </xf>
    <xf numFmtId="0" fontId="6" fillId="0" borderId="0" xfId="0" applyFont="1"/>
    <xf numFmtId="0" fontId="6" fillId="0" borderId="16" xfId="0" applyFont="1" applyBorder="1"/>
    <xf numFmtId="0" fontId="12" fillId="0" borderId="0" xfId="0" applyFont="1"/>
    <xf numFmtId="0" fontId="11" fillId="0" borderId="14" xfId="0" applyFont="1" applyFill="1" applyBorder="1"/>
    <xf numFmtId="0" fontId="17" fillId="0" borderId="0" xfId="0" applyFont="1"/>
    <xf numFmtId="0" fontId="11" fillId="0" borderId="10" xfId="3" applyFont="1" applyFill="1" applyBorder="1" applyAlignment="1">
      <alignment horizontal="left" vertical="center" wrapText="1"/>
    </xf>
    <xf numFmtId="0" fontId="11" fillId="0" borderId="26" xfId="0" applyFont="1" applyFill="1" applyBorder="1"/>
    <xf numFmtId="2" fontId="13" fillId="0" borderId="0" xfId="0" applyNumberFormat="1" applyFont="1" applyFill="1"/>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0" xfId="24" applyFont="1" applyBorder="1" applyAlignment="1"/>
    <xf numFmtId="0" fontId="6" fillId="0" borderId="0" xfId="24" applyFont="1" applyBorder="1"/>
    <xf numFmtId="0" fontId="9" fillId="0" borderId="0" xfId="24" applyFont="1" applyBorder="1" applyAlignment="1">
      <alignment horizontal="right"/>
    </xf>
    <xf numFmtId="0" fontId="11" fillId="0" borderId="0" xfId="17" applyFont="1" applyBorder="1" applyAlignment="1">
      <alignment horizontal="left"/>
    </xf>
    <xf numFmtId="0" fontId="11" fillId="0" borderId="0" xfId="24" applyFont="1" applyBorder="1" applyAlignment="1">
      <alignment horizontal="center"/>
    </xf>
    <xf numFmtId="0" fontId="6" fillId="0" borderId="1" xfId="24" applyFont="1" applyBorder="1"/>
    <xf numFmtId="0" fontId="11" fillId="0" borderId="0" xfId="24" applyFont="1" applyBorder="1"/>
    <xf numFmtId="0" fontId="6" fillId="0" borderId="4" xfId="18" applyFont="1" applyBorder="1" applyAlignment="1">
      <alignment horizontal="center" vertical="center" wrapText="1"/>
    </xf>
    <xf numFmtId="0" fontId="11" fillId="0" borderId="14" xfId="24" applyFont="1" applyBorder="1" applyAlignment="1"/>
    <xf numFmtId="0" fontId="11" fillId="0" borderId="15" xfId="24" applyFont="1" applyBorder="1"/>
    <xf numFmtId="0" fontId="11" fillId="0" borderId="16" xfId="24" applyFont="1" applyBorder="1"/>
    <xf numFmtId="0" fontId="9" fillId="0" borderId="10" xfId="24" quotePrefix="1" applyFont="1" applyBorder="1" applyAlignment="1">
      <alignment horizontal="left"/>
    </xf>
    <xf numFmtId="0" fontId="9" fillId="0" borderId="10" xfId="24" applyFont="1" applyBorder="1" applyAlignment="1"/>
    <xf numFmtId="0" fontId="6" fillId="0" borderId="11" xfId="24" applyFont="1" applyBorder="1" applyAlignment="1">
      <alignment horizontal="left"/>
    </xf>
    <xf numFmtId="0" fontId="6" fillId="0" borderId="11" xfId="24" applyFont="1" applyBorder="1" applyAlignment="1"/>
    <xf numFmtId="0" fontId="6" fillId="0" borderId="4" xfId="16" applyFont="1" applyFill="1" applyBorder="1" applyAlignment="1">
      <alignment horizontal="center" vertical="center"/>
    </xf>
    <xf numFmtId="0" fontId="6" fillId="0" borderId="0" xfId="5" applyFont="1" applyBorder="1"/>
    <xf numFmtId="0" fontId="6" fillId="0" borderId="0" xfId="26" applyFont="1"/>
    <xf numFmtId="0" fontId="6" fillId="0" borderId="4" xfId="5" applyNumberFormat="1" applyFont="1" applyBorder="1" applyAlignment="1">
      <alignment horizontal="center" vertical="center" wrapText="1"/>
    </xf>
    <xf numFmtId="0" fontId="11" fillId="0" borderId="14" xfId="5" applyFont="1" applyBorder="1" applyAlignment="1">
      <alignment horizontal="left"/>
    </xf>
    <xf numFmtId="0" fontId="11" fillId="0" borderId="15" xfId="5" applyFont="1" applyBorder="1" applyAlignment="1">
      <alignment horizontal="left"/>
    </xf>
    <xf numFmtId="164" fontId="11" fillId="0" borderId="15" xfId="5" applyNumberFormat="1" applyFont="1" applyBorder="1" applyAlignment="1">
      <alignment horizontal="center"/>
    </xf>
    <xf numFmtId="0" fontId="11" fillId="0" borderId="16" xfId="5" applyFont="1" applyBorder="1" applyAlignment="1">
      <alignment horizontal="left"/>
    </xf>
    <xf numFmtId="164" fontId="11" fillId="0" borderId="16" xfId="5" applyNumberFormat="1" applyFont="1" applyBorder="1" applyAlignment="1">
      <alignment horizontal="center"/>
    </xf>
    <xf numFmtId="0" fontId="6" fillId="0" borderId="10" xfId="5" applyFont="1" applyBorder="1"/>
    <xf numFmtId="0" fontId="6" fillId="0" borderId="21" xfId="5" applyFont="1" applyBorder="1" applyAlignment="1"/>
    <xf numFmtId="0" fontId="6" fillId="0" borderId="11" xfId="5" applyFont="1" applyBorder="1" applyAlignment="1"/>
    <xf numFmtId="0" fontId="14" fillId="0" borderId="21" xfId="5" applyFont="1" applyBorder="1" applyAlignment="1"/>
    <xf numFmtId="0" fontId="6" fillId="0" borderId="4" xfId="19" applyFont="1" applyBorder="1" applyAlignment="1">
      <alignment horizontal="center" vertical="center" wrapText="1"/>
    </xf>
    <xf numFmtId="0" fontId="11" fillId="0" borderId="0" xfId="6" applyNumberFormat="1" applyFont="1" applyBorder="1" applyAlignment="1"/>
    <xf numFmtId="0" fontId="11" fillId="0" borderId="0" xfId="30" applyNumberFormat="1" applyFont="1" applyBorder="1" applyAlignment="1">
      <alignment horizontal="left"/>
    </xf>
    <xf numFmtId="0" fontId="11" fillId="0" borderId="0" xfId="30" applyNumberFormat="1" applyFont="1" applyBorder="1" applyAlignment="1">
      <alignment horizontal="left" wrapText="1"/>
    </xf>
    <xf numFmtId="0" fontId="11" fillId="0" borderId="0" xfId="30" applyNumberFormat="1" applyFont="1" applyBorder="1" applyAlignment="1"/>
    <xf numFmtId="0" fontId="6" fillId="0" borderId="0" xfId="30" applyFont="1" applyBorder="1" applyAlignment="1"/>
    <xf numFmtId="0" fontId="6" fillId="0" borderId="12" xfId="30" applyFont="1" applyBorder="1" applyAlignment="1">
      <alignment horizontal="left"/>
    </xf>
    <xf numFmtId="0" fontId="6" fillId="0" borderId="13" xfId="30" applyNumberFormat="1" applyFont="1" applyBorder="1" applyAlignment="1">
      <alignment horizontal="left"/>
    </xf>
    <xf numFmtId="0" fontId="6" fillId="0" borderId="0" xfId="6" applyFont="1" applyBorder="1" applyAlignment="1">
      <alignment vertical="center"/>
    </xf>
    <xf numFmtId="0" fontId="6" fillId="0" borderId="0" xfId="6" applyFont="1"/>
    <xf numFmtId="164" fontId="11" fillId="0" borderId="0" xfId="6" applyNumberFormat="1" applyFont="1" applyAlignment="1">
      <alignment horizontal="right" indent="1"/>
    </xf>
    <xf numFmtId="164" fontId="6" fillId="0" borderId="0" xfId="6" applyNumberFormat="1" applyFont="1" applyAlignment="1">
      <alignment horizontal="right" indent="1"/>
    </xf>
    <xf numFmtId="0" fontId="6" fillId="0" borderId="0" xfId="30" applyNumberFormat="1" applyFont="1" applyBorder="1" applyAlignment="1"/>
    <xf numFmtId="0" fontId="9" fillId="0" borderId="16" xfId="6" applyNumberFormat="1" applyFont="1" applyBorder="1" applyAlignment="1">
      <alignment horizontal="center" wrapText="1"/>
    </xf>
    <xf numFmtId="0" fontId="6" fillId="0" borderId="16" xfId="6" applyFont="1" applyBorder="1" applyAlignment="1">
      <alignment horizontal="right" indent="1"/>
    </xf>
    <xf numFmtId="0" fontId="30" fillId="0" borderId="0" xfId="25" applyFont="1"/>
    <xf numFmtId="0" fontId="27" fillId="0" borderId="1" xfId="25" applyFont="1" applyBorder="1"/>
    <xf numFmtId="0" fontId="27" fillId="0" borderId="0" xfId="25" applyFont="1"/>
    <xf numFmtId="0" fontId="31" fillId="0" borderId="4" xfId="0" applyFont="1" applyBorder="1" applyAlignment="1">
      <alignment horizontal="center" vertical="center" wrapText="1"/>
    </xf>
    <xf numFmtId="0" fontId="30" fillId="0" borderId="14" xfId="25" applyFont="1" applyBorder="1"/>
    <xf numFmtId="0" fontId="27" fillId="0" borderId="14" xfId="25" applyFont="1" applyBorder="1"/>
    <xf numFmtId="0" fontId="27" fillId="0" borderId="15" xfId="25" applyFont="1" applyBorder="1"/>
    <xf numFmtId="0" fontId="27" fillId="0" borderId="15" xfId="25" applyFont="1" applyBorder="1" applyAlignment="1">
      <alignment horizontal="center"/>
    </xf>
    <xf numFmtId="0" fontId="27" fillId="0" borderId="16" xfId="25" applyFont="1" applyBorder="1" applyAlignment="1">
      <alignment horizontal="center"/>
    </xf>
    <xf numFmtId="0" fontId="27" fillId="0" borderId="10" xfId="25" applyFont="1" applyBorder="1"/>
    <xf numFmtId="0" fontId="30" fillId="0" borderId="10" xfId="25" applyFont="1" applyBorder="1"/>
    <xf numFmtId="0" fontId="27" fillId="0" borderId="12" xfId="25" applyFont="1" applyBorder="1"/>
    <xf numFmtId="0" fontId="27" fillId="0" borderId="11" xfId="25" applyFont="1" applyBorder="1" applyAlignment="1"/>
    <xf numFmtId="0" fontId="27" fillId="0" borderId="11" xfId="25" applyFont="1" applyBorder="1" applyAlignment="1">
      <alignment horizontal="left" indent="2"/>
    </xf>
    <xf numFmtId="0" fontId="27" fillId="0" borderId="11" xfId="25" applyFont="1" applyBorder="1"/>
    <xf numFmtId="0" fontId="27" fillId="0" borderId="13" xfId="25" applyFont="1" applyBorder="1" applyAlignment="1"/>
    <xf numFmtId="0" fontId="28" fillId="0" borderId="0" xfId="14" applyNumberFormat="1" applyFont="1" applyFill="1" applyAlignment="1">
      <alignment horizontal="left"/>
    </xf>
    <xf numFmtId="0" fontId="26" fillId="0" borderId="0" xfId="14" applyFont="1" applyFill="1"/>
    <xf numFmtId="0" fontId="26" fillId="0" borderId="0" xfId="14" applyFont="1" applyFill="1" applyAlignment="1">
      <alignment horizontal="right"/>
    </xf>
    <xf numFmtId="0" fontId="29" fillId="0" borderId="0" xfId="14" applyFont="1" applyFill="1" applyAlignment="1">
      <alignment horizontal="right"/>
    </xf>
    <xf numFmtId="0" fontId="13" fillId="0" borderId="8" xfId="0" applyNumberFormat="1" applyFont="1" applyFill="1" applyBorder="1" applyAlignment="1"/>
    <xf numFmtId="0" fontId="18" fillId="0" borderId="17" xfId="0" applyFont="1" applyFill="1" applyBorder="1"/>
    <xf numFmtId="0" fontId="18" fillId="0" borderId="4" xfId="14" applyNumberFormat="1" applyFont="1" applyFill="1" applyBorder="1" applyAlignment="1">
      <alignment horizontal="center" vertical="center" wrapText="1"/>
    </xf>
    <xf numFmtId="0" fontId="18" fillId="0" borderId="0" xfId="0" applyFont="1"/>
    <xf numFmtId="49" fontId="32" fillId="0" borderId="27" xfId="0" applyNumberFormat="1" applyFont="1" applyBorder="1" applyAlignment="1">
      <alignment horizontal="center" vertical="center" wrapText="1"/>
    </xf>
    <xf numFmtId="49" fontId="33" fillId="0" borderId="28" xfId="0" applyNumberFormat="1" applyFont="1" applyBorder="1" applyAlignment="1">
      <alignment horizontal="center" vertical="center" wrapText="1"/>
    </xf>
    <xf numFmtId="49" fontId="32" fillId="0" borderId="28" xfId="0" applyNumberFormat="1" applyFont="1" applyBorder="1" applyAlignment="1">
      <alignment horizontal="center" vertical="center" wrapText="1"/>
    </xf>
    <xf numFmtId="49" fontId="16" fillId="0" borderId="30" xfId="0" applyNumberFormat="1" applyFont="1" applyBorder="1" applyAlignment="1">
      <alignment horizontal="left" wrapText="1" indent="1"/>
    </xf>
    <xf numFmtId="49" fontId="33" fillId="0" borderId="29" xfId="0" applyNumberFormat="1" applyFont="1" applyBorder="1" applyAlignment="1">
      <alignment horizontal="center" vertical="center" wrapText="1"/>
    </xf>
    <xf numFmtId="0" fontId="17" fillId="0" borderId="24" xfId="0" applyFont="1" applyFill="1" applyBorder="1"/>
    <xf numFmtId="0" fontId="17" fillId="0" borderId="24" xfId="0" applyFont="1" applyFill="1" applyBorder="1" applyAlignment="1">
      <alignment horizontal="center"/>
    </xf>
    <xf numFmtId="43" fontId="17" fillId="0" borderId="24" xfId="12" applyFont="1" applyFill="1" applyBorder="1"/>
    <xf numFmtId="0" fontId="11" fillId="0" borderId="0" xfId="16" applyNumberFormat="1" applyFont="1" applyFill="1" applyBorder="1" applyAlignment="1">
      <alignment horizontal="left"/>
    </xf>
    <xf numFmtId="0" fontId="6" fillId="0" borderId="0" xfId="16" applyFont="1" applyFill="1" applyBorder="1" applyAlignment="1"/>
    <xf numFmtId="0" fontId="6" fillId="0" borderId="0" xfId="15" applyFont="1" applyFill="1" applyBorder="1"/>
    <xf numFmtId="0" fontId="6" fillId="0" borderId="1" xfId="15" applyFont="1" applyFill="1" applyBorder="1"/>
    <xf numFmtId="0" fontId="6" fillId="0" borderId="0" xfId="16" applyFont="1" applyFill="1" applyBorder="1" applyAlignment="1">
      <alignment horizontal="centerContinuous"/>
    </xf>
    <xf numFmtId="0" fontId="6" fillId="0" borderId="14" xfId="15" applyNumberFormat="1" applyFont="1" applyFill="1" applyBorder="1" applyAlignment="1">
      <alignment horizontal="center"/>
    </xf>
    <xf numFmtId="164" fontId="6" fillId="0" borderId="14" xfId="14" applyNumberFormat="1" applyFont="1" applyFill="1" applyBorder="1" applyAlignment="1"/>
    <xf numFmtId="170" fontId="6" fillId="0" borderId="14" xfId="15" applyNumberFormat="1" applyFont="1" applyFill="1" applyBorder="1" applyAlignment="1">
      <alignment horizontal="right" indent="1"/>
    </xf>
    <xf numFmtId="0" fontId="11" fillId="0" borderId="0" xfId="10" applyNumberFormat="1" applyFont="1" applyBorder="1" applyAlignment="1">
      <alignment horizontal="left"/>
    </xf>
    <xf numFmtId="0" fontId="6" fillId="0" borderId="0" xfId="19" applyFont="1"/>
    <xf numFmtId="0" fontId="11" fillId="0" borderId="0" xfId="20" applyNumberFormat="1" applyFont="1" applyBorder="1" applyAlignment="1"/>
    <xf numFmtId="0" fontId="9" fillId="0" borderId="1" xfId="19" applyNumberFormat="1" applyFont="1" applyBorder="1" applyAlignment="1">
      <alignment horizontal="right"/>
    </xf>
    <xf numFmtId="0" fontId="6" fillId="0" borderId="0" xfId="21" applyFont="1" applyBorder="1"/>
    <xf numFmtId="0" fontId="9" fillId="0" borderId="0" xfId="21" applyFont="1" applyBorder="1" applyAlignment="1">
      <alignment horizontal="left"/>
    </xf>
    <xf numFmtId="1" fontId="9" fillId="0" borderId="0" xfId="22" applyNumberFormat="1" applyFont="1" applyBorder="1" applyAlignment="1">
      <alignment horizontal="right"/>
    </xf>
    <xf numFmtId="1" fontId="35" fillId="0" borderId="0" xfId="22" applyNumberFormat="1" applyFont="1" applyBorder="1" applyAlignment="1">
      <alignment horizontal="right"/>
    </xf>
    <xf numFmtId="164" fontId="35" fillId="0" borderId="0" xfId="22" applyNumberFormat="1" applyFont="1" applyBorder="1" applyAlignment="1">
      <alignment horizontal="right" indent="1"/>
    </xf>
    <xf numFmtId="0" fontId="6" fillId="0" borderId="4" xfId="19" applyNumberFormat="1" applyFont="1" applyBorder="1" applyAlignment="1">
      <alignment horizontal="center" vertical="center" wrapText="1"/>
    </xf>
    <xf numFmtId="0" fontId="11" fillId="0" borderId="14" xfId="21" applyFont="1" applyBorder="1" applyAlignment="1">
      <alignment horizontal="left"/>
    </xf>
    <xf numFmtId="0" fontId="11" fillId="0" borderId="14" xfId="21" applyFont="1" applyBorder="1"/>
    <xf numFmtId="0" fontId="6" fillId="0" borderId="10" xfId="21" applyFont="1" applyBorder="1"/>
    <xf numFmtId="0" fontId="6" fillId="0" borderId="12" xfId="21" applyFont="1" applyBorder="1"/>
    <xf numFmtId="0" fontId="6" fillId="0" borderId="11" xfId="21" applyFont="1" applyBorder="1" applyAlignment="1">
      <alignment horizontal="left"/>
    </xf>
    <xf numFmtId="0" fontId="6" fillId="0" borderId="11" xfId="21" applyFont="1" applyBorder="1" applyAlignment="1">
      <alignment horizontal="left" wrapText="1"/>
    </xf>
    <xf numFmtId="0" fontId="6" fillId="0" borderId="11" xfId="21" applyFont="1" applyBorder="1" applyAlignment="1">
      <alignment wrapText="1"/>
    </xf>
    <xf numFmtId="0" fontId="6" fillId="0" borderId="13" xfId="21" applyFont="1" applyBorder="1" applyAlignment="1"/>
    <xf numFmtId="0" fontId="13" fillId="0" borderId="26" xfId="4" applyNumberFormat="1" applyFont="1" applyFill="1" applyBorder="1"/>
    <xf numFmtId="0" fontId="13" fillId="0" borderId="31" xfId="4" applyFont="1" applyFill="1" applyBorder="1"/>
    <xf numFmtId="0" fontId="6" fillId="0" borderId="4" xfId="16" applyFont="1" applyFill="1" applyBorder="1" applyAlignment="1">
      <alignment horizontal="center" vertical="center"/>
    </xf>
    <xf numFmtId="0" fontId="6" fillId="0" borderId="4" xfId="19" applyNumberFormat="1" applyFont="1" applyBorder="1" applyAlignment="1">
      <alignment horizontal="center" vertical="center" wrapText="1"/>
    </xf>
    <xf numFmtId="43" fontId="6" fillId="0" borderId="0" xfId="12" applyFont="1"/>
    <xf numFmtId="0" fontId="12" fillId="0" borderId="4" xfId="16" applyFont="1" applyFill="1" applyBorder="1" applyAlignment="1">
      <alignment horizontal="center" vertical="center"/>
    </xf>
    <xf numFmtId="4" fontId="13" fillId="0" borderId="14" xfId="0" applyNumberFormat="1" applyFont="1" applyFill="1" applyBorder="1"/>
    <xf numFmtId="4" fontId="12" fillId="0" borderId="15" xfId="0" applyNumberFormat="1" applyFont="1" applyFill="1" applyBorder="1"/>
    <xf numFmtId="171" fontId="12" fillId="0" borderId="15" xfId="12" applyNumberFormat="1" applyFont="1" applyFill="1" applyBorder="1"/>
    <xf numFmtId="2" fontId="30" fillId="0" borderId="14" xfId="0" applyNumberFormat="1" applyFont="1" applyBorder="1" applyAlignment="1">
      <alignment wrapText="1"/>
    </xf>
    <xf numFmtId="0" fontId="11" fillId="0" borderId="0" xfId="0" applyFont="1"/>
    <xf numFmtId="2" fontId="11" fillId="0" borderId="16" xfId="24" applyNumberFormat="1" applyFont="1" applyBorder="1" applyAlignment="1"/>
    <xf numFmtId="166" fontId="6" fillId="0" borderId="0" xfId="12" applyNumberFormat="1" applyFont="1"/>
    <xf numFmtId="1" fontId="9" fillId="0" borderId="15" xfId="22" applyNumberFormat="1" applyFont="1" applyBorder="1" applyAlignment="1">
      <alignment horizontal="right"/>
    </xf>
    <xf numFmtId="1" fontId="35" fillId="0" borderId="15" xfId="22" applyNumberFormat="1" applyFont="1" applyBorder="1" applyAlignment="1">
      <alignment horizontal="right"/>
    </xf>
    <xf numFmtId="164" fontId="35" fillId="0" borderId="15" xfId="22" applyNumberFormat="1" applyFont="1" applyBorder="1" applyAlignment="1">
      <alignment horizontal="right"/>
    </xf>
    <xf numFmtId="1" fontId="6" fillId="0" borderId="15" xfId="22" applyNumberFormat="1" applyFont="1" applyBorder="1" applyAlignment="1">
      <alignment horizontal="right"/>
    </xf>
    <xf numFmtId="1" fontId="34" fillId="0" borderId="15" xfId="22" applyNumberFormat="1" applyFont="1" applyBorder="1" applyAlignment="1">
      <alignment horizontal="right"/>
    </xf>
    <xf numFmtId="164" fontId="34" fillId="0" borderId="15" xfId="22" applyNumberFormat="1" applyFont="1" applyBorder="1" applyAlignment="1">
      <alignment horizontal="right"/>
    </xf>
    <xf numFmtId="1" fontId="6" fillId="0" borderId="15" xfId="19" applyNumberFormat="1" applyFont="1" applyFill="1" applyBorder="1" applyAlignment="1">
      <alignment horizontal="right"/>
    </xf>
    <xf numFmtId="164" fontId="6" fillId="0" borderId="15" xfId="19" applyNumberFormat="1" applyFont="1" applyBorder="1" applyAlignment="1">
      <alignment horizontal="right"/>
    </xf>
    <xf numFmtId="0" fontId="6" fillId="0" borderId="15" xfId="0" applyFont="1" applyBorder="1" applyAlignment="1">
      <alignment horizontal="right"/>
    </xf>
    <xf numFmtId="0" fontId="6" fillId="0" borderId="16" xfId="0" applyFont="1" applyBorder="1" applyAlignment="1">
      <alignment horizontal="right"/>
    </xf>
    <xf numFmtId="166" fontId="11" fillId="0" borderId="0" xfId="12" applyNumberFormat="1" applyFont="1"/>
    <xf numFmtId="3" fontId="6" fillId="0" borderId="15" xfId="0" applyNumberFormat="1" applyFont="1" applyBorder="1"/>
    <xf numFmtId="3" fontId="6" fillId="0" borderId="16" xfId="0" applyNumberFormat="1" applyFont="1" applyBorder="1"/>
    <xf numFmtId="2" fontId="11" fillId="0" borderId="14" xfId="22" applyNumberFormat="1" applyFont="1" applyBorder="1" applyAlignment="1"/>
    <xf numFmtId="2" fontId="6" fillId="0" borderId="15" xfId="22" applyNumberFormat="1" applyFont="1" applyBorder="1" applyAlignment="1"/>
    <xf numFmtId="2" fontId="6" fillId="0" borderId="16" xfId="22" applyNumberFormat="1" applyFont="1" applyBorder="1" applyAlignment="1"/>
    <xf numFmtId="166" fontId="13" fillId="0" borderId="0" xfId="12" applyNumberFormat="1" applyFont="1" applyFill="1"/>
    <xf numFmtId="166" fontId="12" fillId="0" borderId="0" xfId="12" applyNumberFormat="1" applyFont="1" applyFill="1"/>
    <xf numFmtId="171" fontId="13" fillId="0" borderId="14" xfId="12" applyNumberFormat="1" applyFont="1" applyFill="1" applyBorder="1"/>
    <xf numFmtId="3" fontId="27" fillId="0" borderId="16" xfId="25" applyNumberFormat="1" applyFont="1" applyBorder="1"/>
    <xf numFmtId="168" fontId="11" fillId="0" borderId="0" xfId="12" applyNumberFormat="1" applyFont="1" applyFill="1"/>
    <xf numFmtId="168" fontId="6" fillId="0" borderId="0" xfId="12" applyNumberFormat="1" applyFont="1" applyFill="1"/>
    <xf numFmtId="0" fontId="6" fillId="0" borderId="0" xfId="4" applyFont="1" applyFill="1" applyAlignment="1">
      <alignment horizontal="left"/>
    </xf>
    <xf numFmtId="164" fontId="6" fillId="0" borderId="0" xfId="0" applyNumberFormat="1" applyFont="1"/>
    <xf numFmtId="171" fontId="6" fillId="0" borderId="15" xfId="24" applyNumberFormat="1" applyFont="1" applyBorder="1" applyAlignment="1"/>
    <xf numFmtId="2" fontId="6" fillId="0" borderId="15" xfId="24" applyNumberFormat="1" applyFont="1" applyBorder="1" applyAlignment="1"/>
    <xf numFmtId="171" fontId="30" fillId="0" borderId="14" xfId="0" applyNumberFormat="1" applyFont="1" applyBorder="1" applyAlignment="1">
      <alignment wrapText="1"/>
    </xf>
    <xf numFmtId="171" fontId="27" fillId="0" borderId="15" xfId="0" applyNumberFormat="1" applyFont="1" applyBorder="1"/>
    <xf numFmtId="171" fontId="6" fillId="0" borderId="15" xfId="0" applyNumberFormat="1" applyFont="1" applyBorder="1"/>
    <xf numFmtId="171" fontId="11" fillId="0" borderId="15" xfId="24" applyNumberFormat="1" applyFont="1" applyBorder="1" applyAlignment="1"/>
    <xf numFmtId="171" fontId="11" fillId="0" borderId="16" xfId="24" applyNumberFormat="1" applyFont="1" applyBorder="1" applyAlignment="1"/>
    <xf numFmtId="2" fontId="6" fillId="0" borderId="15" xfId="0" applyNumberFormat="1" applyFont="1" applyBorder="1"/>
    <xf numFmtId="2" fontId="11" fillId="0" borderId="15" xfId="0" applyNumberFormat="1" applyFont="1" applyBorder="1"/>
    <xf numFmtId="3" fontId="11" fillId="0" borderId="14" xfId="0" applyNumberFormat="1" applyFont="1" applyBorder="1"/>
    <xf numFmtId="166" fontId="13" fillId="0" borderId="14" xfId="12" applyNumberFormat="1" applyFont="1" applyBorder="1" applyAlignment="1">
      <alignment horizontal="right" wrapText="1"/>
    </xf>
    <xf numFmtId="3" fontId="13" fillId="0" borderId="15" xfId="12" applyNumberFormat="1" applyFont="1" applyBorder="1" applyAlignment="1">
      <alignment horizontal="right"/>
    </xf>
    <xf numFmtId="3" fontId="20" fillId="0" borderId="15" xfId="12" applyNumberFormat="1" applyFont="1" applyBorder="1" applyAlignment="1">
      <alignment horizontal="right"/>
    </xf>
    <xf numFmtId="3" fontId="12" fillId="0" borderId="15" xfId="12" applyNumberFormat="1" applyFont="1" applyBorder="1" applyAlignment="1">
      <alignment horizontal="right"/>
    </xf>
    <xf numFmtId="3" fontId="36" fillId="0" borderId="15" xfId="12" applyNumberFormat="1" applyFont="1" applyBorder="1" applyAlignment="1">
      <alignment horizontal="right"/>
    </xf>
    <xf numFmtId="2" fontId="13" fillId="0" borderId="14" xfId="18" applyNumberFormat="1" applyFont="1" applyBorder="1" applyAlignment="1">
      <alignment horizontal="right" wrapText="1"/>
    </xf>
    <xf numFmtId="2" fontId="13" fillId="0" borderId="15" xfId="22" applyNumberFormat="1" applyFont="1" applyBorder="1" applyAlignment="1">
      <alignment horizontal="right"/>
    </xf>
    <xf numFmtId="2" fontId="12" fillId="0" borderId="15" xfId="22" applyNumberFormat="1" applyFont="1" applyBorder="1" applyAlignment="1">
      <alignment horizontal="right"/>
    </xf>
    <xf numFmtId="164" fontId="36" fillId="0" borderId="15" xfId="22" applyNumberFormat="1" applyFont="1" applyBorder="1" applyAlignment="1">
      <alignment horizontal="right"/>
    </xf>
    <xf numFmtId="164" fontId="12" fillId="0" borderId="15" xfId="19" applyNumberFormat="1" applyFont="1" applyBorder="1" applyAlignment="1">
      <alignment horizontal="right"/>
    </xf>
    <xf numFmtId="1" fontId="12" fillId="0" borderId="15" xfId="22" applyNumberFormat="1" applyFont="1" applyBorder="1" applyAlignment="1">
      <alignment horizontal="right"/>
    </xf>
    <xf numFmtId="164" fontId="12" fillId="0" borderId="15" xfId="22" applyNumberFormat="1" applyFont="1" applyBorder="1" applyAlignment="1">
      <alignment horizontal="right"/>
    </xf>
    <xf numFmtId="0" fontId="20" fillId="0" borderId="1" xfId="19" applyNumberFormat="1" applyFont="1" applyBorder="1" applyAlignment="1">
      <alignment horizontal="right"/>
    </xf>
    <xf numFmtId="43" fontId="13" fillId="0" borderId="14" xfId="12" applyFont="1" applyFill="1" applyBorder="1" applyAlignment="1">
      <alignment horizontal="right" indent="1"/>
    </xf>
    <xf numFmtId="43" fontId="13" fillId="0" borderId="15" xfId="12" applyFont="1" applyFill="1" applyBorder="1" applyAlignment="1">
      <alignment horizontal="right" indent="1"/>
    </xf>
    <xf numFmtId="43" fontId="12" fillId="0" borderId="15" xfId="12" applyFont="1" applyFill="1" applyBorder="1" applyAlignment="1">
      <alignment horizontal="right" indent="1"/>
    </xf>
    <xf numFmtId="43" fontId="12" fillId="0" borderId="15" xfId="12" applyFont="1" applyBorder="1"/>
    <xf numFmtId="43" fontId="12" fillId="0" borderId="16" xfId="12" applyFont="1" applyBorder="1"/>
    <xf numFmtId="43" fontId="13" fillId="0" borderId="15" xfId="12" applyFont="1" applyBorder="1"/>
    <xf numFmtId="4" fontId="12" fillId="0" borderId="15" xfId="14" applyNumberFormat="1" applyFont="1" applyFill="1" applyBorder="1" applyAlignment="1"/>
    <xf numFmtId="2" fontId="12" fillId="0" borderId="15" xfId="14" applyNumberFormat="1" applyFont="1" applyFill="1" applyBorder="1" applyAlignment="1"/>
    <xf numFmtId="43" fontId="12" fillId="0" borderId="0" xfId="12" applyFont="1"/>
    <xf numFmtId="4" fontId="12" fillId="0" borderId="15" xfId="0" applyNumberFormat="1" applyFont="1" applyBorder="1"/>
    <xf numFmtId="0" fontId="12" fillId="0" borderId="14" xfId="30" applyFont="1" applyBorder="1" applyAlignment="1"/>
    <xf numFmtId="164" fontId="13" fillId="0" borderId="14" xfId="6" applyNumberFormat="1" applyFont="1" applyBorder="1" applyAlignment="1">
      <alignment horizontal="right" indent="1"/>
    </xf>
    <xf numFmtId="0" fontId="12" fillId="0" borderId="0" xfId="6" applyFont="1"/>
    <xf numFmtId="0" fontId="13" fillId="0" borderId="15" xfId="30" applyNumberFormat="1" applyFont="1" applyBorder="1" applyAlignment="1">
      <alignment horizontal="left"/>
    </xf>
    <xf numFmtId="0" fontId="13" fillId="0" borderId="15" xfId="30" applyNumberFormat="1" applyFont="1" applyBorder="1" applyAlignment="1">
      <alignment horizontal="left" wrapText="1"/>
    </xf>
    <xf numFmtId="4" fontId="13" fillId="0" borderId="15" xfId="30" applyNumberFormat="1" applyFont="1" applyBorder="1" applyAlignment="1">
      <alignment horizontal="right"/>
    </xf>
    <xf numFmtId="4" fontId="13" fillId="0" borderId="15" xfId="0" applyNumberFormat="1" applyFont="1" applyFill="1" applyBorder="1" applyAlignment="1">
      <alignment horizontal="right"/>
    </xf>
    <xf numFmtId="2" fontId="13" fillId="0" borderId="15" xfId="30" applyNumberFormat="1" applyFont="1" applyBorder="1" applyAlignment="1">
      <alignment horizontal="right"/>
    </xf>
    <xf numFmtId="4" fontId="13" fillId="0" borderId="0" xfId="0" applyNumberFormat="1" applyFont="1" applyFill="1"/>
    <xf numFmtId="0" fontId="12" fillId="0" borderId="10" xfId="30" applyFont="1" applyBorder="1" applyAlignment="1">
      <alignment horizontal="left"/>
    </xf>
    <xf numFmtId="0" fontId="12" fillId="0" borderId="11" xfId="30" applyNumberFormat="1" applyFont="1" applyBorder="1" applyAlignment="1">
      <alignment horizontal="left"/>
    </xf>
    <xf numFmtId="4" fontId="12" fillId="0" borderId="15" xfId="30" applyNumberFormat="1" applyFont="1" applyBorder="1" applyAlignment="1">
      <alignment horizontal="right"/>
    </xf>
    <xf numFmtId="4" fontId="12" fillId="0" borderId="15" xfId="0" applyNumberFormat="1" applyFont="1" applyFill="1" applyBorder="1" applyAlignment="1">
      <alignment horizontal="right"/>
    </xf>
    <xf numFmtId="2" fontId="12" fillId="0" borderId="15" xfId="30" applyNumberFormat="1" applyFont="1" applyBorder="1" applyAlignment="1">
      <alignment horizontal="right"/>
    </xf>
    <xf numFmtId="4" fontId="12" fillId="0" borderId="0" xfId="0" applyNumberFormat="1" applyFont="1" applyFill="1"/>
    <xf numFmtId="2" fontId="12" fillId="0" borderId="15" xfId="6" applyNumberFormat="1" applyFont="1" applyBorder="1" applyAlignment="1">
      <alignment horizontal="right" indent="1"/>
    </xf>
    <xf numFmtId="4" fontId="20" fillId="0" borderId="15" xfId="6" applyNumberFormat="1" applyFont="1" applyBorder="1" applyAlignment="1">
      <alignment horizontal="center" wrapText="1"/>
    </xf>
    <xf numFmtId="0" fontId="20" fillId="0" borderId="15" xfId="6" applyNumberFormat="1" applyFont="1" applyBorder="1" applyAlignment="1">
      <alignment horizontal="center" wrapText="1"/>
    </xf>
    <xf numFmtId="0" fontId="12" fillId="0" borderId="15" xfId="6" applyFont="1" applyBorder="1" applyAlignment="1">
      <alignment horizontal="right" indent="1"/>
    </xf>
    <xf numFmtId="0" fontId="12" fillId="0" borderId="4" xfId="19" applyFont="1" applyBorder="1" applyAlignment="1">
      <alignment horizontal="center" vertical="center" wrapText="1"/>
    </xf>
    <xf numFmtId="49" fontId="6" fillId="0" borderId="11" xfId="7" applyNumberFormat="1" applyFont="1" applyFill="1" applyBorder="1" applyAlignment="1"/>
    <xf numFmtId="167" fontId="11" fillId="0" borderId="32" xfId="7" applyNumberFormat="1" applyFont="1" applyFill="1" applyBorder="1" applyAlignment="1"/>
    <xf numFmtId="0" fontId="6" fillId="0" borderId="33" xfId="0" applyFont="1" applyFill="1" applyBorder="1"/>
    <xf numFmtId="43" fontId="6" fillId="0" borderId="34" xfId="12" applyNumberFormat="1" applyFont="1" applyFill="1" applyBorder="1" applyAlignment="1">
      <alignment horizontal="right"/>
    </xf>
    <xf numFmtId="43" fontId="11" fillId="0" borderId="15" xfId="12" applyNumberFormat="1" applyFont="1" applyFill="1" applyBorder="1" applyAlignment="1">
      <alignment horizontal="right" indent="3"/>
    </xf>
    <xf numFmtId="4" fontId="6" fillId="0" borderId="16" xfId="0" applyNumberFormat="1" applyFont="1" applyBorder="1"/>
    <xf numFmtId="0" fontId="6" fillId="0" borderId="0" xfId="0" applyFont="1" applyFill="1" applyAlignment="1">
      <alignment horizontal="left"/>
    </xf>
    <xf numFmtId="2" fontId="12" fillId="0" borderId="15" xfId="26" applyNumberFormat="1" applyFont="1" applyBorder="1" applyAlignment="1"/>
    <xf numFmtId="0" fontId="12" fillId="0" borderId="15" xfId="26" applyFont="1" applyBorder="1" applyAlignment="1"/>
    <xf numFmtId="2" fontId="12" fillId="0" borderId="15" xfId="9" applyNumberFormat="1" applyFont="1" applyBorder="1" applyAlignment="1"/>
    <xf numFmtId="2" fontId="12" fillId="0" borderId="15" xfId="9" quotePrefix="1" applyNumberFormat="1" applyFont="1" applyBorder="1" applyAlignment="1"/>
    <xf numFmtId="0" fontId="13" fillId="0" borderId="15" xfId="26" applyFont="1" applyBorder="1" applyAlignment="1"/>
    <xf numFmtId="0" fontId="13" fillId="0" borderId="16" xfId="26" applyFont="1" applyBorder="1" applyAlignment="1"/>
    <xf numFmtId="0" fontId="11" fillId="0" borderId="14" xfId="5" applyFont="1" applyBorder="1"/>
    <xf numFmtId="2" fontId="13" fillId="0" borderId="14" xfId="26" applyNumberFormat="1" applyFont="1" applyBorder="1" applyAlignment="1"/>
    <xf numFmtId="0" fontId="17" fillId="3" borderId="15" xfId="0" applyFont="1" applyFill="1" applyBorder="1" applyAlignment="1">
      <alignment horizontal="left" vertical="center" wrapText="1"/>
    </xf>
    <xf numFmtId="0" fontId="17" fillId="3" borderId="15" xfId="0" applyFont="1" applyFill="1" applyBorder="1" applyAlignment="1">
      <alignment horizontal="center"/>
    </xf>
    <xf numFmtId="4" fontId="12" fillId="3" borderId="15" xfId="14" applyNumberFormat="1" applyFont="1" applyFill="1" applyBorder="1" applyAlignment="1"/>
    <xf numFmtId="2" fontId="12" fillId="3" borderId="15" xfId="14" applyNumberFormat="1" applyFont="1" applyFill="1" applyBorder="1" applyAlignment="1"/>
    <xf numFmtId="43" fontId="12" fillId="3" borderId="0" xfId="12" applyFont="1" applyFill="1"/>
    <xf numFmtId="0" fontId="6" fillId="3" borderId="0" xfId="0" applyFont="1" applyFill="1"/>
    <xf numFmtId="3" fontId="11" fillId="0" borderId="14" xfId="19" applyNumberFormat="1" applyFont="1" applyBorder="1"/>
    <xf numFmtId="3" fontId="6" fillId="0" borderId="15" xfId="19" applyNumberFormat="1" applyFont="1" applyBorder="1"/>
    <xf numFmtId="3" fontId="13" fillId="3" borderId="14" xfId="12" applyNumberFormat="1" applyFont="1" applyFill="1" applyBorder="1" applyAlignment="1">
      <alignment horizontal="right"/>
    </xf>
    <xf numFmtId="3" fontId="12" fillId="3" borderId="15" xfId="12" applyNumberFormat="1" applyFont="1" applyFill="1" applyBorder="1" applyAlignment="1">
      <alignment horizontal="right"/>
    </xf>
    <xf numFmtId="168" fontId="13" fillId="0" borderId="0" xfId="0" applyNumberFormat="1" applyFont="1"/>
    <xf numFmtId="0" fontId="11" fillId="0" borderId="0" xfId="17" applyFont="1" applyBorder="1" applyAlignment="1"/>
    <xf numFmtId="171" fontId="30" fillId="0" borderId="14" xfId="0" applyNumberFormat="1" applyFont="1" applyBorder="1"/>
    <xf numFmtId="2" fontId="11" fillId="0" borderId="14" xfId="0" applyNumberFormat="1" applyFont="1" applyBorder="1"/>
    <xf numFmtId="171" fontId="11" fillId="0" borderId="15" xfId="24" applyNumberFormat="1" applyFont="1" applyBorder="1"/>
    <xf numFmtId="2" fontId="11" fillId="0" borderId="15" xfId="24" applyNumberFormat="1" applyFont="1" applyBorder="1" applyAlignment="1"/>
    <xf numFmtId="171" fontId="11" fillId="0" borderId="16" xfId="24" applyNumberFormat="1" applyFont="1" applyBorder="1"/>
    <xf numFmtId="168" fontId="11" fillId="0" borderId="14" xfId="12" applyNumberFormat="1" applyFont="1" applyBorder="1"/>
    <xf numFmtId="168" fontId="6" fillId="0" borderId="15" xfId="12" applyNumberFormat="1" applyFont="1" applyBorder="1"/>
    <xf numFmtId="168" fontId="11" fillId="0" borderId="15" xfId="12" applyNumberFormat="1" applyFont="1" applyBorder="1"/>
    <xf numFmtId="168" fontId="11" fillId="0" borderId="16" xfId="12" applyNumberFormat="1" applyFont="1" applyBorder="1"/>
    <xf numFmtId="0" fontId="18" fillId="0" borderId="4" xfId="0" applyFont="1" applyFill="1" applyBorder="1" applyAlignment="1">
      <alignment horizontal="center" vertical="center"/>
    </xf>
    <xf numFmtId="4" fontId="12" fillId="0" borderId="15" xfId="14" applyNumberFormat="1" applyFont="1" applyFill="1" applyBorder="1" applyAlignment="1">
      <alignment vertical="center"/>
    </xf>
    <xf numFmtId="2" fontId="12" fillId="0" borderId="15" xfId="14" applyNumberFormat="1" applyFont="1" applyFill="1" applyBorder="1" applyAlignment="1">
      <alignment vertical="center"/>
    </xf>
    <xf numFmtId="4" fontId="12" fillId="0" borderId="15" xfId="6" applyNumberFormat="1" applyFont="1" applyBorder="1" applyAlignment="1">
      <alignment horizontal="center" wrapText="1"/>
    </xf>
    <xf numFmtId="0" fontId="12" fillId="0" borderId="15" xfId="6" applyNumberFormat="1" applyFont="1" applyBorder="1" applyAlignment="1">
      <alignment horizontal="center" wrapText="1"/>
    </xf>
    <xf numFmtId="43" fontId="6" fillId="0" borderId="0" xfId="0" applyNumberFormat="1" applyFont="1"/>
    <xf numFmtId="4" fontId="6" fillId="0" borderId="0" xfId="0" applyNumberFormat="1" applyFont="1"/>
    <xf numFmtId="2" fontId="6" fillId="0" borderId="0" xfId="0" applyNumberFormat="1" applyFont="1"/>
    <xf numFmtId="43" fontId="6" fillId="0" borderId="15" xfId="12" applyNumberFormat="1" applyFont="1" applyFill="1" applyBorder="1" applyAlignment="1">
      <alignment horizontal="right"/>
    </xf>
    <xf numFmtId="43" fontId="6" fillId="3" borderId="15" xfId="12" applyNumberFormat="1" applyFont="1" applyFill="1" applyBorder="1" applyAlignment="1">
      <alignment horizontal="right"/>
    </xf>
    <xf numFmtId="166" fontId="6" fillId="3" borderId="15" xfId="12" applyNumberFormat="1" applyFont="1" applyFill="1" applyBorder="1" applyAlignment="1">
      <alignment horizontal="right"/>
    </xf>
    <xf numFmtId="166" fontId="11" fillId="3" borderId="15" xfId="12" applyNumberFormat="1" applyFont="1" applyFill="1" applyBorder="1" applyAlignment="1">
      <alignment horizontal="right"/>
    </xf>
    <xf numFmtId="43" fontId="14" fillId="0" borderId="15" xfId="12" applyNumberFormat="1" applyFont="1" applyFill="1" applyBorder="1" applyAlignment="1">
      <alignment horizontal="right"/>
    </xf>
    <xf numFmtId="43" fontId="11" fillId="0" borderId="34" xfId="12" applyNumberFormat="1" applyFont="1" applyFill="1" applyBorder="1" applyAlignment="1">
      <alignment horizontal="right"/>
    </xf>
    <xf numFmtId="0" fontId="13" fillId="0" borderId="15" xfId="30" applyNumberFormat="1" applyFont="1" applyBorder="1" applyAlignment="1">
      <alignment horizontal="left" wrapText="1"/>
    </xf>
    <xf numFmtId="0" fontId="13" fillId="0" borderId="0" xfId="27" applyNumberFormat="1" applyFont="1" applyFill="1" applyBorder="1" applyAlignment="1"/>
    <xf numFmtId="0" fontId="12" fillId="0" borderId="0" xfId="27" applyFont="1" applyFill="1"/>
    <xf numFmtId="0" fontId="12" fillId="0" borderId="0" xfId="27" applyFont="1" applyFill="1" applyBorder="1"/>
    <xf numFmtId="0" fontId="20" fillId="0" borderId="0" xfId="24" applyFont="1" applyBorder="1" applyAlignment="1">
      <alignment horizontal="right"/>
    </xf>
    <xf numFmtId="0" fontId="13" fillId="0" borderId="0" xfId="0" applyFont="1"/>
    <xf numFmtId="0" fontId="13" fillId="0" borderId="14" xfId="27" applyFont="1" applyFill="1" applyBorder="1"/>
    <xf numFmtId="4" fontId="13" fillId="0" borderId="14" xfId="27" applyNumberFormat="1" applyFont="1" applyFill="1" applyBorder="1"/>
    <xf numFmtId="2" fontId="13" fillId="0" borderId="14" xfId="27" applyNumberFormat="1" applyFont="1" applyFill="1" applyBorder="1"/>
    <xf numFmtId="0" fontId="12" fillId="0" borderId="15" xfId="27" applyFont="1" applyFill="1" applyBorder="1" applyAlignment="1">
      <alignment horizontal="left"/>
    </xf>
    <xf numFmtId="0" fontId="12" fillId="0" borderId="15" xfId="27" applyFont="1" applyFill="1" applyBorder="1"/>
    <xf numFmtId="4" fontId="12" fillId="0" borderId="15" xfId="27" applyNumberFormat="1" applyFont="1" applyFill="1" applyBorder="1"/>
    <xf numFmtId="2" fontId="12" fillId="0" borderId="15" xfId="27" applyNumberFormat="1" applyFont="1" applyFill="1" applyBorder="1"/>
    <xf numFmtId="0" fontId="12" fillId="0" borderId="10" xfId="27" applyFont="1" applyFill="1" applyBorder="1"/>
    <xf numFmtId="0" fontId="12" fillId="0" borderId="11" xfId="27" applyNumberFormat="1" applyFont="1" applyFill="1" applyBorder="1" applyAlignment="1"/>
    <xf numFmtId="0" fontId="12" fillId="0" borderId="10" xfId="27" applyFont="1" applyFill="1" applyBorder="1" applyAlignment="1">
      <alignment horizontal="left"/>
    </xf>
    <xf numFmtId="0" fontId="12" fillId="0" borderId="11" xfId="27" applyFont="1" applyFill="1" applyBorder="1"/>
    <xf numFmtId="0" fontId="12" fillId="0" borderId="10" xfId="27" applyNumberFormat="1" applyFont="1" applyFill="1" applyBorder="1" applyAlignment="1"/>
    <xf numFmtId="0" fontId="12" fillId="0" borderId="11" xfId="27" applyFont="1" applyFill="1" applyBorder="1" applyAlignment="1">
      <alignment horizontal="left"/>
    </xf>
    <xf numFmtId="0" fontId="12" fillId="0" borderId="12" xfId="27" applyFont="1" applyFill="1" applyBorder="1"/>
    <xf numFmtId="0" fontId="12" fillId="0" borderId="13" xfId="27" applyFont="1" applyFill="1" applyBorder="1" applyAlignment="1">
      <alignment horizontal="left"/>
    </xf>
    <xf numFmtId="0" fontId="12" fillId="0" borderId="16" xfId="27" applyFont="1" applyFill="1" applyBorder="1"/>
    <xf numFmtId="0" fontId="13" fillId="0" borderId="0" xfId="6" applyNumberFormat="1" applyFont="1" applyBorder="1" applyAlignment="1"/>
    <xf numFmtId="0" fontId="12" fillId="0" borderId="0" xfId="28" applyFont="1" applyBorder="1" applyAlignment="1"/>
    <xf numFmtId="0" fontId="12" fillId="0" borderId="0" xfId="28" applyFont="1" applyBorder="1" applyAlignment="1">
      <alignment horizontal="left"/>
    </xf>
    <xf numFmtId="0" fontId="12" fillId="0" borderId="0" xfId="28" applyFont="1" applyBorder="1"/>
    <xf numFmtId="0" fontId="12" fillId="0" borderId="0" xfId="28" applyFont="1" applyBorder="1" applyAlignment="1">
      <alignment horizontal="center"/>
    </xf>
    <xf numFmtId="0" fontId="20" fillId="0" borderId="0" xfId="28" applyNumberFormat="1" applyFont="1" applyBorder="1" applyAlignment="1">
      <alignment horizontal="right"/>
    </xf>
    <xf numFmtId="0" fontId="37" fillId="0" borderId="4" xfId="25" applyFont="1" applyBorder="1" applyAlignment="1">
      <alignment horizontal="center" vertical="center" wrapText="1"/>
    </xf>
    <xf numFmtId="0" fontId="12" fillId="0" borderId="0" xfId="0" applyFont="1" applyFill="1" applyAlignment="1">
      <alignment horizontal="center" vertical="center"/>
    </xf>
    <xf numFmtId="164" fontId="13" fillId="0" borderId="14" xfId="28" applyNumberFormat="1" applyFont="1" applyBorder="1" applyAlignment="1"/>
    <xf numFmtId="164" fontId="13" fillId="0" borderId="14" xfId="28" applyNumberFormat="1" applyFont="1" applyBorder="1" applyAlignment="1">
      <alignment horizontal="right" indent="1"/>
    </xf>
    <xf numFmtId="2" fontId="13" fillId="0" borderId="15" xfId="28" applyNumberFormat="1" applyFont="1" applyBorder="1" applyAlignment="1"/>
    <xf numFmtId="4" fontId="13" fillId="0" borderId="15" xfId="28" applyNumberFormat="1" applyFont="1" applyBorder="1" applyAlignment="1"/>
    <xf numFmtId="4" fontId="12" fillId="0" borderId="15" xfId="28" applyNumberFormat="1" applyFont="1" applyBorder="1" applyAlignment="1"/>
    <xf numFmtId="4" fontId="12" fillId="0" borderId="15" xfId="28" applyNumberFormat="1" applyFont="1" applyFill="1" applyBorder="1" applyAlignment="1"/>
    <xf numFmtId="2" fontId="12" fillId="0" borderId="15" xfId="28" applyNumberFormat="1" applyFont="1" applyFill="1" applyBorder="1" applyAlignment="1"/>
    <xf numFmtId="164" fontId="12" fillId="0" borderId="15" xfId="28" applyNumberFormat="1" applyFont="1" applyFill="1" applyBorder="1" applyAlignment="1">
      <alignment horizontal="right" indent="1"/>
    </xf>
    <xf numFmtId="2" fontId="13" fillId="0" borderId="15" xfId="28" applyNumberFormat="1" applyFont="1" applyFill="1" applyBorder="1" applyAlignment="1"/>
    <xf numFmtId="2" fontId="12" fillId="0" borderId="15" xfId="28" applyNumberFormat="1" applyFont="1" applyBorder="1" applyAlignment="1"/>
    <xf numFmtId="4" fontId="13" fillId="0" borderId="15" xfId="28" applyNumberFormat="1" applyFont="1" applyFill="1" applyBorder="1" applyAlignment="1"/>
    <xf numFmtId="164" fontId="12" fillId="0" borderId="15" xfId="28" applyNumberFormat="1" applyFont="1" applyBorder="1" applyAlignment="1">
      <alignment horizontal="right" indent="1"/>
    </xf>
    <xf numFmtId="2" fontId="37" fillId="0" borderId="15" xfId="29" applyNumberFormat="1" applyFont="1" applyBorder="1"/>
    <xf numFmtId="0" fontId="37" fillId="0" borderId="15" xfId="29" applyFont="1" applyBorder="1"/>
    <xf numFmtId="0" fontId="12" fillId="0" borderId="12" xfId="30" applyFont="1" applyBorder="1" applyAlignment="1">
      <alignment horizontal="left"/>
    </xf>
    <xf numFmtId="0" fontId="12" fillId="0" borderId="13" xfId="30" applyNumberFormat="1" applyFont="1" applyBorder="1" applyAlignment="1">
      <alignment horizontal="left"/>
    </xf>
    <xf numFmtId="0" fontId="12" fillId="0" borderId="16" xfId="28" applyFont="1" applyBorder="1"/>
    <xf numFmtId="2" fontId="13" fillId="0" borderId="16" xfId="26" applyNumberFormat="1" applyFont="1" applyBorder="1" applyAlignment="1"/>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0" xfId="0" applyFont="1" applyFill="1" applyBorder="1" applyAlignment="1">
      <alignment horizontal="left"/>
    </xf>
    <xf numFmtId="0" fontId="11" fillId="0" borderId="11" xfId="0" applyFont="1" applyFill="1" applyBorder="1" applyAlignment="1">
      <alignment horizontal="left"/>
    </xf>
    <xf numFmtId="0" fontId="11" fillId="0" borderId="0" xfId="14" applyNumberFormat="1" applyFont="1" applyFill="1" applyAlignment="1">
      <alignment horizontal="left"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center"/>
    </xf>
    <xf numFmtId="0" fontId="6" fillId="0" borderId="4" xfId="16" applyFont="1" applyFill="1" applyBorder="1" applyAlignment="1">
      <alignment horizontal="center" vertical="center"/>
    </xf>
    <xf numFmtId="0" fontId="6" fillId="0" borderId="4" xfId="16" quotePrefix="1" applyFont="1" applyFill="1" applyBorder="1" applyAlignment="1">
      <alignment horizontal="center" vertical="center"/>
    </xf>
    <xf numFmtId="0" fontId="6" fillId="0" borderId="4" xfId="16" applyFont="1" applyFill="1" applyBorder="1" applyAlignment="1">
      <alignment horizontal="center"/>
    </xf>
    <xf numFmtId="0" fontId="6" fillId="0" borderId="4" xfId="16" applyFont="1" applyFill="1" applyBorder="1" applyAlignment="1">
      <alignment horizontal="center" vertical="center" wrapText="1"/>
    </xf>
    <xf numFmtId="0" fontId="11" fillId="0" borderId="0" xfId="20" applyNumberFormat="1" applyFont="1" applyBorder="1" applyAlignment="1">
      <alignment horizontal="left"/>
    </xf>
    <xf numFmtId="0" fontId="6" fillId="0" borderId="4" xfId="19" applyFont="1" applyBorder="1" applyAlignment="1">
      <alignment horizontal="center"/>
    </xf>
    <xf numFmtId="0" fontId="6" fillId="0" borderId="4" xfId="19" applyNumberFormat="1" applyFont="1" applyBorder="1" applyAlignment="1">
      <alignment horizontal="center" vertical="center" wrapText="1"/>
    </xf>
    <xf numFmtId="0" fontId="6" fillId="0" borderId="0" xfId="4" applyFont="1" applyFill="1" applyAlignment="1">
      <alignment horizontal="left"/>
    </xf>
    <xf numFmtId="0" fontId="9" fillId="0" borderId="1" xfId="4" applyFont="1" applyFill="1" applyBorder="1" applyAlignment="1">
      <alignment horizontal="right"/>
    </xf>
    <xf numFmtId="0" fontId="6" fillId="0" borderId="0" xfId="0" applyNumberFormat="1" applyFont="1" applyFill="1" applyBorder="1" applyAlignment="1">
      <alignment horizontal="left"/>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5" xfId="0" applyNumberFormat="1" applyFont="1" applyFill="1" applyBorder="1" applyAlignment="1">
      <alignment horizontal="center"/>
    </xf>
    <xf numFmtId="0" fontId="12" fillId="0" borderId="6" xfId="0" applyNumberFormat="1" applyFont="1" applyFill="1" applyBorder="1" applyAlignment="1">
      <alignment horizontal="center"/>
    </xf>
    <xf numFmtId="0" fontId="12" fillId="0" borderId="22" xfId="0" applyNumberFormat="1" applyFont="1" applyFill="1" applyBorder="1" applyAlignment="1">
      <alignment horizontal="center"/>
    </xf>
    <xf numFmtId="0" fontId="12" fillId="0" borderId="23" xfId="0" applyNumberFormat="1" applyFont="1" applyFill="1" applyBorder="1" applyAlignment="1">
      <alignment horizontal="center"/>
    </xf>
    <xf numFmtId="0" fontId="20" fillId="0" borderId="1" xfId="24" applyFont="1" applyBorder="1" applyAlignment="1">
      <alignment horizontal="right"/>
    </xf>
    <xf numFmtId="0" fontId="12" fillId="0" borderId="22" xfId="0" applyFont="1" applyBorder="1" applyAlignment="1">
      <alignment horizontal="center"/>
    </xf>
    <xf numFmtId="0" fontId="12" fillId="0" borderId="1" xfId="0" applyFont="1" applyBorder="1" applyAlignment="1">
      <alignment horizontal="center"/>
    </xf>
    <xf numFmtId="0" fontId="6" fillId="0" borderId="4" xfId="24" applyFont="1" applyBorder="1" applyAlignment="1">
      <alignment horizontal="center"/>
    </xf>
    <xf numFmtId="0" fontId="6" fillId="0" borderId="4" xfId="18" applyFont="1" applyBorder="1" applyAlignment="1">
      <alignment horizontal="center" vertical="center"/>
    </xf>
    <xf numFmtId="0" fontId="27" fillId="0" borderId="4" xfId="0" applyFont="1" applyBorder="1" applyAlignment="1">
      <alignment horizontal="center" vertical="center" wrapText="1"/>
    </xf>
    <xf numFmtId="0" fontId="6" fillId="0" borderId="7" xfId="16" applyFont="1" applyFill="1" applyBorder="1" applyAlignment="1">
      <alignment horizontal="center" vertical="center" wrapText="1"/>
    </xf>
    <xf numFmtId="0" fontId="6" fillId="0" borderId="25" xfId="16" applyFont="1" applyFill="1" applyBorder="1" applyAlignment="1">
      <alignment horizontal="center" vertical="center" wrapText="1"/>
    </xf>
    <xf numFmtId="0" fontId="6" fillId="0" borderId="4" xfId="5" applyNumberFormat="1" applyFont="1" applyBorder="1" applyAlignment="1">
      <alignment horizontal="center" vertical="center"/>
    </xf>
    <xf numFmtId="0" fontId="6" fillId="0" borderId="0" xfId="0" applyFont="1" applyFill="1" applyAlignment="1">
      <alignment horizontal="left"/>
    </xf>
    <xf numFmtId="0" fontId="6" fillId="0" borderId="4" xfId="5" applyFont="1" applyBorder="1" applyAlignment="1">
      <alignment horizontal="center" wrapText="1"/>
    </xf>
    <xf numFmtId="0" fontId="6" fillId="0" borderId="1" xfId="5" applyFont="1" applyBorder="1" applyAlignment="1">
      <alignment horizontal="right"/>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6" fillId="0" borderId="1" xfId="0" applyFont="1" applyFill="1" applyBorder="1" applyAlignment="1">
      <alignment horizontal="right"/>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12" fillId="0" borderId="4" xfId="19" applyFont="1" applyBorder="1" applyAlignment="1">
      <alignment horizontal="center"/>
    </xf>
    <xf numFmtId="0" fontId="12" fillId="0" borderId="4" xfId="19" applyNumberFormat="1" applyFont="1" applyBorder="1" applyAlignment="1">
      <alignment horizontal="center" vertical="center" wrapText="1"/>
    </xf>
    <xf numFmtId="0" fontId="12" fillId="0" borderId="0" xfId="28" applyNumberFormat="1" applyFont="1" applyBorder="1" applyAlignment="1">
      <alignment horizontal="left"/>
    </xf>
    <xf numFmtId="0" fontId="13" fillId="0" borderId="14" xfId="30" applyNumberFormat="1" applyFont="1" applyBorder="1" applyAlignment="1">
      <alignment horizontal="left" wrapText="1"/>
    </xf>
    <xf numFmtId="0" fontId="13" fillId="0" borderId="15" xfId="30" applyNumberFormat="1" applyFont="1" applyBorder="1" applyAlignment="1">
      <alignment horizontal="left" wrapText="1"/>
    </xf>
    <xf numFmtId="0" fontId="12" fillId="0" borderId="4" xfId="28" applyFont="1" applyBorder="1" applyAlignment="1">
      <alignment horizontal="center" vertical="center" wrapText="1"/>
    </xf>
    <xf numFmtId="0" fontId="11" fillId="0" borderId="0" xfId="30" applyNumberFormat="1" applyFont="1" applyBorder="1" applyAlignment="1">
      <alignment horizontal="left" wrapText="1"/>
    </xf>
    <xf numFmtId="0" fontId="27" fillId="0" borderId="4" xfId="25" applyFont="1" applyBorder="1" applyAlignment="1">
      <alignment horizontal="center"/>
    </xf>
  </cellXfs>
  <cellStyles count="31">
    <cellStyle name="Comma" xfId="12" builtinId="3"/>
    <cellStyle name="Comma 3" xfId="1"/>
    <cellStyle name="Normal" xfId="0" builtinId="0"/>
    <cellStyle name="Normal - Style1 3" xfId="27"/>
    <cellStyle name="Normal 10 2 2 2" xfId="25"/>
    <cellStyle name="Normal 12" xfId="2"/>
    <cellStyle name="Normal 3" xfId="13"/>
    <cellStyle name="Normal 3 2 2 2 2" xfId="29"/>
    <cellStyle name="Normal 7 4" xfId="23"/>
    <cellStyle name="Normal_02NN" xfId="3"/>
    <cellStyle name="Normal_03&amp;04CN" xfId="15"/>
    <cellStyle name="Normal_05XD 2" xfId="19"/>
    <cellStyle name="Normal_05XD_Dautu(6-2011)" xfId="17"/>
    <cellStyle name="Normal_06DTNN" xfId="4"/>
    <cellStyle name="Normal_07gia" xfId="5"/>
    <cellStyle name="Normal_07VT" xfId="6"/>
    <cellStyle name="Normal_08tmt3" xfId="24"/>
    <cellStyle name="Normal_Bctiendo2000" xfId="7"/>
    <cellStyle name="Normal_Bieu04.072" xfId="8"/>
    <cellStyle name="Normal_Book2" xfId="9"/>
    <cellStyle name="Normal_Dau tu 2" xfId="22"/>
    <cellStyle name="Normal_Gui Vu TH-Bao cao nhanh VDT 2006" xfId="21"/>
    <cellStyle name="Normal_solieu gdp 2" xfId="18"/>
    <cellStyle name="Normal_SPT3-96" xfId="16"/>
    <cellStyle name="Normal_SPT3-96_Bieu 012011 2" xfId="20"/>
    <cellStyle name="Normal_SPT3-96_Bieudautu_Dautu(6-2011)" xfId="10"/>
    <cellStyle name="Normal_SPT3-96_Van tai12.2010" xfId="30"/>
    <cellStyle name="Normal_Xl0000141" xfId="14"/>
    <cellStyle name="Normal_Xl0000156" xfId="28"/>
    <cellStyle name="Normal_Xl0000163" xfId="26"/>
    <cellStyle name="Percent" xfId="1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41"/>
  <sheetViews>
    <sheetView tabSelected="1" zoomScale="90" zoomScaleNormal="90" workbookViewId="0">
      <selection activeCell="B3" sqref="B3"/>
    </sheetView>
  </sheetViews>
  <sheetFormatPr defaultColWidth="9.140625" defaultRowHeight="15.75"/>
  <cols>
    <col min="1" max="1" width="3.85546875" style="3" customWidth="1"/>
    <col min="2" max="2" width="33.7109375" style="3" customWidth="1"/>
    <col min="3" max="5" width="14.85546875" style="3" customWidth="1"/>
    <col min="6" max="16384" width="9.140625" style="3"/>
  </cols>
  <sheetData>
    <row r="1" spans="1:5" ht="24" customHeight="1">
      <c r="A1" s="2" t="s">
        <v>264</v>
      </c>
      <c r="B1" s="2"/>
      <c r="C1" s="2"/>
      <c r="D1" s="2"/>
      <c r="E1" s="2"/>
    </row>
    <row r="2" spans="1:5" ht="20.25" customHeight="1">
      <c r="A2" s="1"/>
      <c r="B2" s="1"/>
      <c r="C2" s="20"/>
      <c r="D2" s="1"/>
      <c r="E2" s="21"/>
    </row>
    <row r="3" spans="1:5" s="4" customFormat="1" ht="56.25" customHeight="1">
      <c r="A3" s="49"/>
      <c r="B3" s="50"/>
      <c r="C3" s="51" t="s">
        <v>63</v>
      </c>
      <c r="D3" s="51" t="s">
        <v>64</v>
      </c>
      <c r="E3" s="52" t="s">
        <v>65</v>
      </c>
    </row>
    <row r="4" spans="1:5" ht="18.75" customHeight="1">
      <c r="A4" s="24" t="s">
        <v>26</v>
      </c>
      <c r="B4" s="25"/>
      <c r="C4" s="41"/>
      <c r="D4" s="41"/>
      <c r="E4" s="44"/>
    </row>
    <row r="5" spans="1:5" ht="18.75" customHeight="1">
      <c r="A5" s="139"/>
      <c r="B5" s="26" t="s">
        <v>236</v>
      </c>
      <c r="C5" s="42"/>
      <c r="D5" s="42"/>
      <c r="E5" s="45"/>
    </row>
    <row r="6" spans="1:5" ht="18.75" customHeight="1">
      <c r="A6" s="139"/>
      <c r="B6" s="27" t="s">
        <v>152</v>
      </c>
      <c r="C6" s="378">
        <v>6740.75</v>
      </c>
      <c r="D6" s="378">
        <v>6777.47</v>
      </c>
      <c r="E6" s="45">
        <f>+D6/C6*100</f>
        <v>100.54474650446909</v>
      </c>
    </row>
    <row r="7" spans="1:5" ht="18.75" customHeight="1">
      <c r="A7" s="139"/>
      <c r="B7" s="27" t="s">
        <v>155</v>
      </c>
      <c r="C7" s="378">
        <v>25401.9</v>
      </c>
      <c r="D7" s="378">
        <v>26125.15</v>
      </c>
      <c r="E7" s="45">
        <f t="shared" ref="E7:E39" si="0">+D7/C7*100</f>
        <v>102.8472279632626</v>
      </c>
    </row>
    <row r="8" spans="1:5" ht="18.75" customHeight="1">
      <c r="A8" s="28"/>
      <c r="B8" s="26" t="s">
        <v>237</v>
      </c>
      <c r="C8" s="379"/>
      <c r="D8" s="379"/>
      <c r="E8" s="45"/>
    </row>
    <row r="9" spans="1:5" ht="18.75" customHeight="1">
      <c r="A9" s="28"/>
      <c r="B9" s="27" t="s">
        <v>3</v>
      </c>
      <c r="C9" s="379">
        <v>21166</v>
      </c>
      <c r="D9" s="379">
        <v>20969.3</v>
      </c>
      <c r="E9" s="45">
        <f t="shared" si="0"/>
        <v>99.070679391476887</v>
      </c>
    </row>
    <row r="10" spans="1:5" ht="18.75" customHeight="1">
      <c r="A10" s="28"/>
      <c r="B10" s="27" t="s">
        <v>153</v>
      </c>
      <c r="C10" s="379">
        <v>355.52</v>
      </c>
      <c r="D10" s="379">
        <v>345.4</v>
      </c>
      <c r="E10" s="45">
        <f t="shared" si="0"/>
        <v>97.153465346534645</v>
      </c>
    </row>
    <row r="11" spans="1:5" ht="18.75" customHeight="1">
      <c r="A11" s="28"/>
      <c r="B11" s="27" t="s">
        <v>156</v>
      </c>
      <c r="C11" s="379">
        <v>145.25</v>
      </c>
      <c r="D11" s="379">
        <v>159.05000000000001</v>
      </c>
      <c r="E11" s="45">
        <f t="shared" si="0"/>
        <v>109.50086058519794</v>
      </c>
    </row>
    <row r="12" spans="1:5" ht="18.75" customHeight="1">
      <c r="A12" s="28"/>
      <c r="B12" s="27" t="s">
        <v>54</v>
      </c>
      <c r="C12" s="379">
        <v>1722.69</v>
      </c>
      <c r="D12" s="379">
        <v>1519</v>
      </c>
      <c r="E12" s="45">
        <f t="shared" si="0"/>
        <v>88.176050246997434</v>
      </c>
    </row>
    <row r="13" spans="1:5" ht="18.75" customHeight="1">
      <c r="A13" s="28"/>
      <c r="B13" s="27" t="s">
        <v>265</v>
      </c>
      <c r="C13" s="379">
        <v>1675.27</v>
      </c>
      <c r="D13" s="379">
        <v>1543.24</v>
      </c>
      <c r="E13" s="45">
        <f t="shared" si="0"/>
        <v>92.11888232941557</v>
      </c>
    </row>
    <row r="14" spans="1:5" ht="18.75" customHeight="1">
      <c r="A14" s="28"/>
      <c r="B14" s="27" t="s">
        <v>150</v>
      </c>
      <c r="C14" s="379">
        <v>2709.45</v>
      </c>
      <c r="D14" s="379">
        <v>2733.48</v>
      </c>
      <c r="E14" s="45">
        <f t="shared" si="0"/>
        <v>100.88689586447434</v>
      </c>
    </row>
    <row r="15" spans="1:5" ht="18.75" customHeight="1">
      <c r="A15" s="28"/>
      <c r="B15" s="27" t="s">
        <v>266</v>
      </c>
      <c r="C15" s="379">
        <v>422.67</v>
      </c>
      <c r="D15" s="379">
        <v>421.81</v>
      </c>
      <c r="E15" s="45">
        <f t="shared" si="0"/>
        <v>99.796531573094853</v>
      </c>
    </row>
    <row r="16" spans="1:5" ht="37.5" customHeight="1">
      <c r="A16" s="432" t="s">
        <v>24</v>
      </c>
      <c r="B16" s="433"/>
      <c r="C16" s="380"/>
      <c r="D16" s="380"/>
      <c r="E16" s="45"/>
    </row>
    <row r="17" spans="1:5" ht="18.75" customHeight="1">
      <c r="A17" s="138"/>
      <c r="B17" s="26" t="s">
        <v>154</v>
      </c>
      <c r="C17" s="42"/>
      <c r="D17" s="42"/>
      <c r="E17" s="45"/>
    </row>
    <row r="18" spans="1:5" ht="18.75" customHeight="1">
      <c r="A18" s="138"/>
      <c r="B18" s="27" t="s">
        <v>152</v>
      </c>
      <c r="C18" s="378">
        <v>36097</v>
      </c>
      <c r="D18" s="378">
        <v>36811.32</v>
      </c>
      <c r="E18" s="45">
        <f t="shared" si="0"/>
        <v>101.97889021248304</v>
      </c>
    </row>
    <row r="19" spans="1:5" ht="18.75" customHeight="1">
      <c r="A19" s="138"/>
      <c r="B19" s="27" t="s">
        <v>155</v>
      </c>
      <c r="C19" s="378">
        <v>6985.19</v>
      </c>
      <c r="D19" s="378">
        <v>8684.43</v>
      </c>
      <c r="E19" s="45">
        <f t="shared" si="0"/>
        <v>124.32632469553442</v>
      </c>
    </row>
    <row r="20" spans="1:5" ht="18.75" customHeight="1">
      <c r="A20" s="28"/>
      <c r="B20" s="26" t="s">
        <v>41</v>
      </c>
      <c r="C20" s="379"/>
      <c r="D20" s="379"/>
      <c r="E20" s="45"/>
    </row>
    <row r="21" spans="1:5" ht="18.75" customHeight="1">
      <c r="A21" s="28"/>
      <c r="B21" s="27" t="s">
        <v>3</v>
      </c>
      <c r="C21" s="379">
        <v>61183.519999999997</v>
      </c>
      <c r="D21" s="379">
        <v>61111.05</v>
      </c>
      <c r="E21" s="45">
        <f t="shared" si="0"/>
        <v>99.881553071807588</v>
      </c>
    </row>
    <row r="22" spans="1:5" ht="18.75" customHeight="1">
      <c r="A22" s="28"/>
      <c r="B22" s="27" t="s">
        <v>54</v>
      </c>
      <c r="C22" s="379">
        <v>859.17</v>
      </c>
      <c r="D22" s="379">
        <v>784.84</v>
      </c>
      <c r="E22" s="45">
        <f t="shared" si="0"/>
        <v>91.348627163425178</v>
      </c>
    </row>
    <row r="23" spans="1:5" ht="18.75" customHeight="1">
      <c r="A23" s="28"/>
      <c r="B23" s="27" t="s">
        <v>265</v>
      </c>
      <c r="C23" s="379">
        <v>1044.98</v>
      </c>
      <c r="D23" s="379">
        <v>914.75</v>
      </c>
      <c r="E23" s="45">
        <f t="shared" si="0"/>
        <v>87.537560527474213</v>
      </c>
    </row>
    <row r="24" spans="1:5" ht="18.75" customHeight="1">
      <c r="A24" s="28"/>
      <c r="B24" s="27" t="s">
        <v>150</v>
      </c>
      <c r="C24" s="379">
        <v>12547.1</v>
      </c>
      <c r="D24" s="379">
        <v>13098.35</v>
      </c>
      <c r="E24" s="45">
        <f t="shared" si="0"/>
        <v>104.39344549736593</v>
      </c>
    </row>
    <row r="25" spans="1:5" ht="18.75" customHeight="1">
      <c r="A25" s="28"/>
      <c r="B25" s="27" t="s">
        <v>266</v>
      </c>
      <c r="C25" s="379">
        <v>129.15</v>
      </c>
      <c r="D25" s="379">
        <v>124.87</v>
      </c>
      <c r="E25" s="45">
        <f t="shared" si="0"/>
        <v>96.686024003097174</v>
      </c>
    </row>
    <row r="26" spans="1:5" ht="18.75" customHeight="1">
      <c r="A26" s="434" t="s">
        <v>238</v>
      </c>
      <c r="B26" s="435"/>
      <c r="C26" s="381"/>
      <c r="D26" s="381"/>
      <c r="E26" s="45"/>
    </row>
    <row r="27" spans="1:5" ht="18.75" customHeight="1">
      <c r="A27" s="28"/>
      <c r="B27" s="29" t="s">
        <v>55</v>
      </c>
      <c r="C27" s="378">
        <v>98650</v>
      </c>
      <c r="D27" s="378">
        <v>98810</v>
      </c>
      <c r="E27" s="45">
        <f t="shared" si="0"/>
        <v>100.16218955904715</v>
      </c>
    </row>
    <row r="28" spans="1:5" ht="18.75" customHeight="1">
      <c r="A28" s="28"/>
      <c r="B28" s="29" t="s">
        <v>56</v>
      </c>
      <c r="C28" s="378">
        <v>18740</v>
      </c>
      <c r="D28" s="378">
        <v>19360</v>
      </c>
      <c r="E28" s="45">
        <f t="shared" si="0"/>
        <v>103.3084311632871</v>
      </c>
    </row>
    <row r="29" spans="1:5" ht="18.75" customHeight="1">
      <c r="A29" s="28"/>
      <c r="B29" s="29" t="s">
        <v>57</v>
      </c>
      <c r="C29" s="378">
        <v>229850</v>
      </c>
      <c r="D29" s="378">
        <v>215180</v>
      </c>
      <c r="E29" s="45">
        <f t="shared" si="0"/>
        <v>93.617576680443776</v>
      </c>
    </row>
    <row r="30" spans="1:5" ht="18.75" customHeight="1">
      <c r="A30" s="47"/>
      <c r="B30" s="29" t="s">
        <v>58</v>
      </c>
      <c r="C30" s="378">
        <v>1320</v>
      </c>
      <c r="D30" s="378">
        <v>1520</v>
      </c>
      <c r="E30" s="45">
        <f t="shared" si="0"/>
        <v>115.15151515151516</v>
      </c>
    </row>
    <row r="31" spans="1:5" ht="18.75" customHeight="1">
      <c r="A31" s="47"/>
      <c r="B31" s="48" t="s">
        <v>59</v>
      </c>
      <c r="C31" s="382">
        <v>954</v>
      </c>
      <c r="D31" s="382">
        <v>1098.54</v>
      </c>
      <c r="E31" s="45">
        <f t="shared" si="0"/>
        <v>115.1509433962264</v>
      </c>
    </row>
    <row r="32" spans="1:5" ht="18.75" customHeight="1">
      <c r="A32" s="30" t="s">
        <v>60</v>
      </c>
      <c r="B32" s="31"/>
      <c r="C32" s="42"/>
      <c r="D32" s="42"/>
      <c r="E32" s="45"/>
    </row>
    <row r="33" spans="1:5" ht="18.75" customHeight="1">
      <c r="A33" s="30"/>
      <c r="B33" s="334" t="s">
        <v>235</v>
      </c>
      <c r="C33" s="378">
        <v>1921</v>
      </c>
      <c r="D33" s="378">
        <v>1825</v>
      </c>
      <c r="E33" s="45">
        <f t="shared" si="0"/>
        <v>95.002602811035914</v>
      </c>
    </row>
    <row r="34" spans="1:5" ht="18.75" customHeight="1">
      <c r="A34" s="30"/>
      <c r="B34" s="29" t="s">
        <v>62</v>
      </c>
      <c r="C34" s="378">
        <v>5318</v>
      </c>
      <c r="D34" s="378">
        <v>5167</v>
      </c>
      <c r="E34" s="45">
        <f t="shared" si="0"/>
        <v>97.160586686724344</v>
      </c>
    </row>
    <row r="35" spans="1:5" ht="18.75" customHeight="1">
      <c r="A35" s="30"/>
      <c r="B35" s="29" t="s">
        <v>61</v>
      </c>
      <c r="C35" s="378">
        <v>407356</v>
      </c>
      <c r="D35" s="378">
        <v>386398</v>
      </c>
      <c r="E35" s="45">
        <f t="shared" si="0"/>
        <v>94.855114445350011</v>
      </c>
    </row>
    <row r="36" spans="1:5" ht="18.75" customHeight="1">
      <c r="A36" s="335" t="s">
        <v>234</v>
      </c>
      <c r="B36" s="336"/>
      <c r="C36" s="383">
        <f>+C37+C38+C39</f>
        <v>1737.21</v>
      </c>
      <c r="D36" s="383">
        <f>+D37+D38+D39</f>
        <v>1853.98</v>
      </c>
      <c r="E36" s="338">
        <f t="shared" si="0"/>
        <v>106.72169743439193</v>
      </c>
    </row>
    <row r="37" spans="1:5" ht="18.75" customHeight="1">
      <c r="A37" s="335"/>
      <c r="B37" s="336" t="s">
        <v>233</v>
      </c>
      <c r="C37" s="337">
        <v>1705.68</v>
      </c>
      <c r="D37" s="337">
        <v>1827.5</v>
      </c>
      <c r="E37" s="45">
        <f t="shared" si="0"/>
        <v>107.14201960508419</v>
      </c>
    </row>
    <row r="38" spans="1:5" ht="18.75" customHeight="1">
      <c r="A38" s="335"/>
      <c r="B38" s="336" t="s">
        <v>231</v>
      </c>
      <c r="C38" s="337">
        <v>7.87</v>
      </c>
      <c r="D38" s="337">
        <v>6.56</v>
      </c>
      <c r="E38" s="45">
        <f t="shared" si="0"/>
        <v>83.354510800508251</v>
      </c>
    </row>
    <row r="39" spans="1:5" ht="18.75" customHeight="1">
      <c r="A39" s="335"/>
      <c r="B39" s="336" t="s">
        <v>232</v>
      </c>
      <c r="C39" s="337">
        <v>23.66</v>
      </c>
      <c r="D39" s="337">
        <v>19.920000000000002</v>
      </c>
      <c r="E39" s="45">
        <f t="shared" si="0"/>
        <v>84.192730346576511</v>
      </c>
    </row>
    <row r="40" spans="1:5" ht="9" customHeight="1">
      <c r="A40" s="32"/>
      <c r="B40" s="33"/>
      <c r="C40" s="43"/>
      <c r="D40" s="43"/>
      <c r="E40" s="46"/>
    </row>
    <row r="41" spans="1:5">
      <c r="A41" s="22"/>
      <c r="B41" s="23"/>
    </row>
  </sheetData>
  <mergeCells count="2">
    <mergeCell ref="A16:B16"/>
    <mergeCell ref="A26:B26"/>
  </mergeCells>
  <phoneticPr fontId="3" type="noConversion"/>
  <pageMargins left="1.2" right="0.44" top="0.5" bottom="0.28999999999999998"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K21"/>
  <sheetViews>
    <sheetView workbookViewId="0">
      <selection activeCell="I1" sqref="I1:K1048576"/>
    </sheetView>
  </sheetViews>
  <sheetFormatPr defaultRowHeight="15.75"/>
  <cols>
    <col min="1" max="1" width="2.140625" style="133" customWidth="1"/>
    <col min="2" max="2" width="26.7109375" style="133" customWidth="1"/>
    <col min="3" max="3" width="11.7109375" style="133" customWidth="1"/>
    <col min="4" max="5" width="11.5703125" style="133" customWidth="1"/>
    <col min="6" max="8" width="9.140625" style="133"/>
    <col min="9" max="11" width="13.28515625" style="135" hidden="1" customWidth="1"/>
    <col min="12" max="16384" width="9.140625" style="133"/>
  </cols>
  <sheetData>
    <row r="1" spans="1:11">
      <c r="A1" s="143" t="s">
        <v>251</v>
      </c>
      <c r="B1" s="143"/>
      <c r="C1" s="143"/>
      <c r="D1" s="143"/>
      <c r="E1" s="143"/>
      <c r="F1" s="143"/>
      <c r="G1" s="144"/>
      <c r="H1" s="144"/>
    </row>
    <row r="2" spans="1:11" ht="11.25" customHeight="1">
      <c r="A2" s="144"/>
      <c r="B2" s="144"/>
      <c r="C2" s="144"/>
      <c r="D2" s="144"/>
      <c r="E2" s="144"/>
      <c r="F2" s="144"/>
      <c r="G2" s="144"/>
      <c r="H2" s="144"/>
    </row>
    <row r="3" spans="1:11">
      <c r="A3" s="144"/>
      <c r="B3" s="144"/>
      <c r="C3" s="144"/>
      <c r="D3" s="144"/>
      <c r="E3" s="144"/>
      <c r="F3" s="144"/>
      <c r="G3" s="144"/>
      <c r="H3" s="145"/>
    </row>
    <row r="4" spans="1:11" ht="21.75" customHeight="1">
      <c r="A4" s="444"/>
      <c r="B4" s="444"/>
      <c r="C4" s="442" t="s">
        <v>245</v>
      </c>
      <c r="D4" s="442" t="s">
        <v>239</v>
      </c>
      <c r="E4" s="442" t="s">
        <v>240</v>
      </c>
      <c r="F4" s="439" t="s">
        <v>151</v>
      </c>
      <c r="G4" s="439"/>
      <c r="H4" s="439"/>
      <c r="I4" s="458" t="s">
        <v>225</v>
      </c>
      <c r="J4" s="459"/>
      <c r="K4" s="459"/>
    </row>
    <row r="5" spans="1:11" ht="45.75" customHeight="1">
      <c r="A5" s="444"/>
      <c r="B5" s="444"/>
      <c r="C5" s="442"/>
      <c r="D5" s="442"/>
      <c r="E5" s="442"/>
      <c r="F5" s="158" t="s">
        <v>162</v>
      </c>
      <c r="G5" s="158" t="s">
        <v>163</v>
      </c>
      <c r="H5" s="158" t="s">
        <v>164</v>
      </c>
      <c r="I5" s="249" t="s">
        <v>162</v>
      </c>
      <c r="J5" s="249" t="s">
        <v>163</v>
      </c>
      <c r="K5" s="249" t="s">
        <v>164</v>
      </c>
    </row>
    <row r="6" spans="1:11" ht="21.75" customHeight="1">
      <c r="A6" s="108" t="s">
        <v>2</v>
      </c>
      <c r="B6" s="109"/>
      <c r="C6" s="275">
        <f>+SUM(C8:C19)</f>
        <v>1048459.4</v>
      </c>
      <c r="D6" s="275">
        <f>+SUM(D8:D19)</f>
        <v>1172023.7000000002</v>
      </c>
      <c r="E6" s="275">
        <f>+SUM(E8:E19)</f>
        <v>1104419.4000000001</v>
      </c>
      <c r="F6" s="250">
        <f>+C6/I6*100</f>
        <v>104.68131815906307</v>
      </c>
      <c r="G6" s="250">
        <f>+D6/J6*100</f>
        <v>112.14435672207146</v>
      </c>
      <c r="H6" s="250">
        <f t="shared" ref="H6" si="0">+E6/K6*100</f>
        <v>110.57329001120431</v>
      </c>
      <c r="I6" s="359">
        <f>+SUM(I8:I19)</f>
        <v>1001572.5999999999</v>
      </c>
      <c r="J6" s="359">
        <f t="shared" ref="J6:K6" si="1">+SUM(J8:J19)</f>
        <v>1045102.6999999998</v>
      </c>
      <c r="K6" s="359">
        <f t="shared" si="1"/>
        <v>998812.10000000009</v>
      </c>
    </row>
    <row r="7" spans="1:11" ht="21.75" customHeight="1">
      <c r="A7" s="110" t="s">
        <v>5</v>
      </c>
      <c r="B7" s="111"/>
      <c r="C7" s="252"/>
      <c r="D7" s="252"/>
      <c r="E7" s="252"/>
      <c r="F7" s="251"/>
      <c r="G7" s="251"/>
      <c r="H7" s="251"/>
    </row>
    <row r="8" spans="1:11" ht="21.75" customHeight="1">
      <c r="A8" s="94"/>
      <c r="B8" s="118" t="s">
        <v>20</v>
      </c>
      <c r="C8" s="252">
        <v>289158.90000000002</v>
      </c>
      <c r="D8" s="252">
        <v>344091.30000000005</v>
      </c>
      <c r="E8" s="252">
        <v>343890.1</v>
      </c>
      <c r="F8" s="251">
        <f>+C8/I8*100</f>
        <v>93.756736075534846</v>
      </c>
      <c r="G8" s="251">
        <f t="shared" ref="G8:H19" si="2">+D8/J8*100</f>
        <v>107.20340342804091</v>
      </c>
      <c r="H8" s="251">
        <f t="shared" si="2"/>
        <v>113.66926283410518</v>
      </c>
      <c r="I8" s="252">
        <v>308414</v>
      </c>
      <c r="J8" s="252">
        <v>320970.5</v>
      </c>
      <c r="K8" s="252">
        <v>302535.7</v>
      </c>
    </row>
    <row r="9" spans="1:11" ht="21.75" customHeight="1">
      <c r="A9" s="94"/>
      <c r="B9" s="118" t="s">
        <v>21</v>
      </c>
      <c r="C9" s="252">
        <v>69461.3</v>
      </c>
      <c r="D9" s="252">
        <v>79825.5</v>
      </c>
      <c r="E9" s="252">
        <v>68713.700000000012</v>
      </c>
      <c r="F9" s="251">
        <f t="shared" ref="F9:F19" si="3">+C9/I9*100</f>
        <v>96.282265598793529</v>
      </c>
      <c r="G9" s="251">
        <f t="shared" si="2"/>
        <v>113.17516556150548</v>
      </c>
      <c r="H9" s="251">
        <f t="shared" si="2"/>
        <v>111.74812733168756</v>
      </c>
      <c r="I9" s="252">
        <v>72143.399999999994</v>
      </c>
      <c r="J9" s="252">
        <v>70532.700000000012</v>
      </c>
      <c r="K9" s="252">
        <v>61489.8</v>
      </c>
    </row>
    <row r="10" spans="1:11" ht="30.75" customHeight="1">
      <c r="A10" s="94"/>
      <c r="B10" s="119" t="s">
        <v>19</v>
      </c>
      <c r="C10" s="252">
        <v>96844</v>
      </c>
      <c r="D10" s="252">
        <v>112402</v>
      </c>
      <c r="E10" s="252">
        <v>116179.9</v>
      </c>
      <c r="F10" s="251">
        <f t="shared" si="3"/>
        <v>96.848164471072266</v>
      </c>
      <c r="G10" s="251">
        <f t="shared" si="2"/>
        <v>104.97589986747495</v>
      </c>
      <c r="H10" s="251">
        <f t="shared" si="2"/>
        <v>100.67399120119998</v>
      </c>
      <c r="I10" s="252">
        <v>99995.7</v>
      </c>
      <c r="J10" s="252">
        <v>107074.09999999999</v>
      </c>
      <c r="K10" s="252">
        <v>115402.09999999999</v>
      </c>
    </row>
    <row r="11" spans="1:11" ht="21.75" customHeight="1">
      <c r="A11" s="94"/>
      <c r="B11" s="112" t="s">
        <v>138</v>
      </c>
      <c r="C11" s="252">
        <v>8886.7000000000007</v>
      </c>
      <c r="D11" s="252">
        <v>10027.200000000001</v>
      </c>
      <c r="E11" s="252">
        <v>10145.9</v>
      </c>
      <c r="F11" s="251">
        <f t="shared" si="3"/>
        <v>84.84452124764897</v>
      </c>
      <c r="G11" s="251">
        <f t="shared" si="2"/>
        <v>106.90776497179961</v>
      </c>
      <c r="H11" s="251">
        <f t="shared" si="2"/>
        <v>117.3180546240836</v>
      </c>
      <c r="I11" s="252">
        <v>10474.1</v>
      </c>
      <c r="J11" s="252">
        <v>9379.2999999999993</v>
      </c>
      <c r="K11" s="252">
        <v>8648.2000000000007</v>
      </c>
    </row>
    <row r="12" spans="1:11" ht="21.75" customHeight="1">
      <c r="A12" s="94"/>
      <c r="B12" s="112" t="s">
        <v>139</v>
      </c>
      <c r="C12" s="252">
        <v>133423</v>
      </c>
      <c r="D12" s="252">
        <v>153884.29999999999</v>
      </c>
      <c r="E12" s="252">
        <v>135200.29999999999</v>
      </c>
      <c r="F12" s="251">
        <f t="shared" si="3"/>
        <v>100.76771155494633</v>
      </c>
      <c r="G12" s="251">
        <f t="shared" si="2"/>
        <v>105.86951197362555</v>
      </c>
      <c r="H12" s="251">
        <f t="shared" si="2"/>
        <v>109.58804066420581</v>
      </c>
      <c r="I12" s="252">
        <v>132406.5</v>
      </c>
      <c r="J12" s="252">
        <v>145352.79999999999</v>
      </c>
      <c r="K12" s="252">
        <v>123371.4</v>
      </c>
    </row>
    <row r="13" spans="1:11" ht="21.75" customHeight="1">
      <c r="A13" s="94"/>
      <c r="B13" s="112" t="s">
        <v>140</v>
      </c>
      <c r="C13" s="252">
        <v>26007</v>
      </c>
      <c r="D13" s="252">
        <v>28656</v>
      </c>
      <c r="E13" s="252">
        <v>30234</v>
      </c>
      <c r="F13" s="251">
        <f t="shared" si="3"/>
        <v>102.84731284849924</v>
      </c>
      <c r="G13" s="251">
        <f t="shared" si="2"/>
        <v>105.74169741697416</v>
      </c>
      <c r="H13" s="251">
        <f t="shared" si="2"/>
        <v>104.45327344964588</v>
      </c>
      <c r="I13" s="252">
        <v>25287</v>
      </c>
      <c r="J13" s="252">
        <v>27100</v>
      </c>
      <c r="K13" s="252">
        <v>28945</v>
      </c>
    </row>
    <row r="14" spans="1:11" ht="33.75" customHeight="1">
      <c r="A14" s="94"/>
      <c r="B14" s="119" t="s">
        <v>141</v>
      </c>
      <c r="C14" s="252">
        <v>83123.3</v>
      </c>
      <c r="D14" s="252">
        <v>91362.8</v>
      </c>
      <c r="E14" s="252">
        <v>85863.3</v>
      </c>
      <c r="F14" s="251">
        <f t="shared" si="3"/>
        <v>104.33882663647422</v>
      </c>
      <c r="G14" s="251">
        <f t="shared" si="2"/>
        <v>110.48966609827184</v>
      </c>
      <c r="H14" s="251">
        <f t="shared" si="2"/>
        <v>107.11088656861645</v>
      </c>
      <c r="I14" s="252">
        <v>79666.7</v>
      </c>
      <c r="J14" s="252">
        <v>82689</v>
      </c>
      <c r="K14" s="252">
        <v>80163</v>
      </c>
    </row>
    <row r="15" spans="1:11" ht="21.75" customHeight="1">
      <c r="A15" s="113"/>
      <c r="B15" s="112" t="s">
        <v>142</v>
      </c>
      <c r="C15" s="252">
        <v>236915.5</v>
      </c>
      <c r="D15" s="252">
        <v>233238</v>
      </c>
      <c r="E15" s="252">
        <v>209434</v>
      </c>
      <c r="F15" s="251">
        <f t="shared" si="3"/>
        <v>139.74347631181578</v>
      </c>
      <c r="G15" s="251">
        <f t="shared" si="2"/>
        <v>130.65017560959217</v>
      </c>
      <c r="H15" s="251">
        <f t="shared" si="2"/>
        <v>111.38785133465552</v>
      </c>
      <c r="I15" s="252">
        <v>169536</v>
      </c>
      <c r="J15" s="252">
        <v>178521</v>
      </c>
      <c r="K15" s="252">
        <v>188022.3</v>
      </c>
    </row>
    <row r="16" spans="1:11" ht="21.75" customHeight="1">
      <c r="A16" s="113"/>
      <c r="B16" s="112" t="s">
        <v>143</v>
      </c>
      <c r="C16" s="252">
        <v>18068.7</v>
      </c>
      <c r="D16" s="252">
        <v>20246</v>
      </c>
      <c r="E16" s="252">
        <v>18280.8</v>
      </c>
      <c r="F16" s="251">
        <f t="shared" si="3"/>
        <v>102.47674682395645</v>
      </c>
      <c r="G16" s="251">
        <f t="shared" si="2"/>
        <v>114.74071975063758</v>
      </c>
      <c r="H16" s="251">
        <f t="shared" si="2"/>
        <v>116.39373487839042</v>
      </c>
      <c r="I16" s="252">
        <v>17632</v>
      </c>
      <c r="J16" s="252">
        <v>17645</v>
      </c>
      <c r="K16" s="252">
        <v>15706</v>
      </c>
    </row>
    <row r="17" spans="1:11" ht="21.75" customHeight="1">
      <c r="A17" s="113"/>
      <c r="B17" s="112" t="s">
        <v>145</v>
      </c>
      <c r="C17" s="252">
        <v>2942.7</v>
      </c>
      <c r="D17" s="252">
        <v>3024.1</v>
      </c>
      <c r="E17" s="252">
        <v>2795.3</v>
      </c>
      <c r="F17" s="251">
        <f t="shared" si="3"/>
        <v>102.31919332406119</v>
      </c>
      <c r="G17" s="251">
        <f t="shared" si="2"/>
        <v>100.33510285335103</v>
      </c>
      <c r="H17" s="251">
        <f t="shared" si="2"/>
        <v>85.149872060436209</v>
      </c>
      <c r="I17" s="252">
        <v>2876</v>
      </c>
      <c r="J17" s="252">
        <v>3014</v>
      </c>
      <c r="K17" s="252">
        <v>3282.8</v>
      </c>
    </row>
    <row r="18" spans="1:11" ht="21.75" customHeight="1">
      <c r="A18" s="113"/>
      <c r="B18" s="112" t="s">
        <v>144</v>
      </c>
      <c r="C18" s="252">
        <v>64304.4</v>
      </c>
      <c r="D18" s="252">
        <v>74023.7</v>
      </c>
      <c r="E18" s="252">
        <v>64604.5</v>
      </c>
      <c r="F18" s="251">
        <f t="shared" si="3"/>
        <v>101.75455253213832</v>
      </c>
      <c r="G18" s="251">
        <f t="shared" si="2"/>
        <v>118.1756645651969</v>
      </c>
      <c r="H18" s="251">
        <f t="shared" si="2"/>
        <v>120.8803442791655</v>
      </c>
      <c r="I18" s="252">
        <v>63195.6</v>
      </c>
      <c r="J18" s="252">
        <v>62638.700000000004</v>
      </c>
      <c r="K18" s="252">
        <v>53445</v>
      </c>
    </row>
    <row r="19" spans="1:11" ht="36" customHeight="1">
      <c r="A19" s="113"/>
      <c r="B19" s="119" t="s">
        <v>146</v>
      </c>
      <c r="C19" s="252">
        <v>19323.900000000001</v>
      </c>
      <c r="D19" s="252">
        <v>21242.799999999999</v>
      </c>
      <c r="E19" s="252">
        <v>19077.599999999999</v>
      </c>
      <c r="F19" s="251">
        <f t="shared" si="3"/>
        <v>96.883021819348627</v>
      </c>
      <c r="G19" s="251">
        <f t="shared" si="2"/>
        <v>105.23739695624603</v>
      </c>
      <c r="H19" s="251">
        <f t="shared" si="2"/>
        <v>107.17271133881623</v>
      </c>
      <c r="I19" s="252">
        <v>19945.600000000002</v>
      </c>
      <c r="J19" s="252">
        <v>20185.600000000002</v>
      </c>
      <c r="K19" s="252">
        <v>17800.8</v>
      </c>
    </row>
    <row r="20" spans="1:11" ht="6" customHeight="1">
      <c r="A20" s="114"/>
      <c r="B20" s="115"/>
      <c r="C20" s="116"/>
      <c r="D20" s="116"/>
      <c r="E20" s="116"/>
      <c r="F20" s="101"/>
      <c r="G20" s="101"/>
      <c r="H20" s="101"/>
    </row>
    <row r="21" spans="1:11">
      <c r="A21" s="19"/>
      <c r="B21" s="3"/>
      <c r="C21" s="3"/>
      <c r="D21" s="3"/>
      <c r="E21" s="3"/>
      <c r="F21" s="3"/>
      <c r="G21" s="3"/>
    </row>
  </sheetData>
  <mergeCells count="6">
    <mergeCell ref="A4:B5"/>
    <mergeCell ref="I4:K4"/>
    <mergeCell ref="F4:H4"/>
    <mergeCell ref="C4:C5"/>
    <mergeCell ref="D4:D5"/>
    <mergeCell ref="E4:E5"/>
  </mergeCells>
  <pageMargins left="0.86" right="0.35" top="0.57999999999999996"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I15"/>
  <sheetViews>
    <sheetView workbookViewId="0">
      <selection activeCell="L8" sqref="L8"/>
    </sheetView>
  </sheetViews>
  <sheetFormatPr defaultColWidth="9.140625" defaultRowHeight="15.75"/>
  <cols>
    <col min="1" max="1" width="3.140625" style="3" customWidth="1"/>
    <col min="2" max="2" width="24.5703125" style="3" customWidth="1"/>
    <col min="3" max="3" width="11.28515625" style="3" customWidth="1"/>
    <col min="4" max="4" width="11.140625" style="3" customWidth="1"/>
    <col min="5" max="5" width="12.42578125" style="3" customWidth="1"/>
    <col min="6" max="6" width="12.7109375" style="3" customWidth="1"/>
    <col min="7" max="7" width="14.7109375" style="3" customWidth="1"/>
    <col min="8" max="8" width="10.42578125" style="3" hidden="1" customWidth="1"/>
    <col min="9" max="9" width="11.28515625" style="3" hidden="1" customWidth="1"/>
    <col min="10" max="16384" width="9.140625" style="3"/>
  </cols>
  <sheetData>
    <row r="1" spans="1:9" ht="24" customHeight="1">
      <c r="A1" s="143" t="s">
        <v>177</v>
      </c>
      <c r="B1" s="143"/>
      <c r="C1" s="143"/>
      <c r="D1" s="143"/>
      <c r="E1" s="143"/>
      <c r="F1" s="143"/>
      <c r="G1" s="143"/>
    </row>
    <row r="2" spans="1:9" ht="20.100000000000001" customHeight="1">
      <c r="A2" s="360" t="s">
        <v>252</v>
      </c>
      <c r="B2" s="360"/>
      <c r="C2" s="360"/>
      <c r="D2" s="360"/>
      <c r="E2" s="147"/>
      <c r="F2" s="144"/>
      <c r="G2" s="144"/>
      <c r="H2" s="8"/>
      <c r="I2" s="8"/>
    </row>
    <row r="3" spans="1:9" ht="7.5" customHeight="1">
      <c r="A3" s="146"/>
      <c r="B3" s="147"/>
      <c r="C3" s="147"/>
      <c r="D3" s="147"/>
      <c r="E3" s="147"/>
      <c r="F3" s="144"/>
      <c r="G3" s="144"/>
      <c r="H3" s="8"/>
      <c r="I3" s="8"/>
    </row>
    <row r="4" spans="1:9" ht="20.100000000000001" customHeight="1">
      <c r="A4" s="148"/>
      <c r="B4" s="148"/>
      <c r="C4" s="144"/>
      <c r="D4" s="144"/>
      <c r="E4" s="144"/>
      <c r="F4" s="144"/>
      <c r="G4" s="145"/>
    </row>
    <row r="5" spans="1:9" ht="20.100000000000001" customHeight="1">
      <c r="A5" s="460"/>
      <c r="B5" s="460"/>
      <c r="C5" s="462" t="s">
        <v>254</v>
      </c>
      <c r="D5" s="462" t="s">
        <v>255</v>
      </c>
      <c r="E5" s="462" t="s">
        <v>256</v>
      </c>
      <c r="F5" s="461" t="s">
        <v>151</v>
      </c>
      <c r="G5" s="461"/>
      <c r="H5" s="461" t="s">
        <v>225</v>
      </c>
      <c r="I5" s="461"/>
    </row>
    <row r="6" spans="1:9" ht="66.75" customHeight="1">
      <c r="A6" s="460"/>
      <c r="B6" s="460"/>
      <c r="C6" s="462"/>
      <c r="D6" s="462"/>
      <c r="E6" s="462"/>
      <c r="F6" s="150" t="s">
        <v>184</v>
      </c>
      <c r="G6" s="150" t="s">
        <v>185</v>
      </c>
      <c r="H6" s="150" t="s">
        <v>184</v>
      </c>
      <c r="I6" s="150" t="s">
        <v>185</v>
      </c>
    </row>
    <row r="7" spans="1:9" s="4" customFormat="1" ht="26.25" customHeight="1">
      <c r="A7" s="151" t="s">
        <v>178</v>
      </c>
      <c r="B7" s="151"/>
      <c r="C7" s="361">
        <f>+C8+C9</f>
        <v>44944</v>
      </c>
      <c r="D7" s="361">
        <f t="shared" ref="D7:E7" si="0">+D8+D9</f>
        <v>46778.600000000006</v>
      </c>
      <c r="E7" s="361">
        <f t="shared" si="0"/>
        <v>410071.1</v>
      </c>
      <c r="F7" s="362">
        <f>+D7/H7*100</f>
        <v>117.55655763985399</v>
      </c>
      <c r="G7" s="362">
        <f>+E7/I7*100</f>
        <v>107.12692006941971</v>
      </c>
      <c r="H7" s="277">
        <f>+H8+H9</f>
        <v>39792.420720000002</v>
      </c>
      <c r="I7" s="277">
        <f>+I8+I9</f>
        <v>382789.96514999995</v>
      </c>
    </row>
    <row r="8" spans="1:9" ht="26.25" customHeight="1">
      <c r="A8" s="154"/>
      <c r="B8" s="156" t="s">
        <v>179</v>
      </c>
      <c r="C8" s="281">
        <v>4562.3</v>
      </c>
      <c r="D8" s="281">
        <v>4747.3</v>
      </c>
      <c r="E8" s="281">
        <v>42480.6</v>
      </c>
      <c r="F8" s="282">
        <f>+D8/H8*100</f>
        <v>111.58520347435984</v>
      </c>
      <c r="G8" s="282">
        <f>+E8/I8*100</f>
        <v>105.71982790981333</v>
      </c>
      <c r="H8" s="278">
        <v>4254.4171200000001</v>
      </c>
      <c r="I8" s="278">
        <v>40182.244749999998</v>
      </c>
    </row>
    <row r="9" spans="1:9" ht="26.25" customHeight="1">
      <c r="A9" s="155"/>
      <c r="B9" s="157" t="s">
        <v>25</v>
      </c>
      <c r="C9" s="281">
        <v>40381.699999999997</v>
      </c>
      <c r="D9" s="281">
        <v>42031.3</v>
      </c>
      <c r="E9" s="281">
        <v>367590.5</v>
      </c>
      <c r="F9" s="282">
        <f t="shared" ref="F9:F11" si="1">+D9/H9*100</f>
        <v>118.27141578656378</v>
      </c>
      <c r="G9" s="282">
        <f t="shared" ref="G9:G11" si="2">+E9/I9*100</f>
        <v>107.29194881272153</v>
      </c>
      <c r="H9" s="278">
        <v>35538.003600000004</v>
      </c>
      <c r="I9" s="278">
        <v>342607.72039999993</v>
      </c>
    </row>
    <row r="10" spans="1:9" s="4" customFormat="1" ht="26.25" customHeight="1">
      <c r="A10" s="152" t="s">
        <v>180</v>
      </c>
      <c r="B10" s="152"/>
      <c r="C10" s="363">
        <v>340</v>
      </c>
      <c r="D10" s="363">
        <v>325</v>
      </c>
      <c r="E10" s="363">
        <v>3063.8</v>
      </c>
      <c r="F10" s="364">
        <f t="shared" si="1"/>
        <v>116.33292837542675</v>
      </c>
      <c r="G10" s="364">
        <f t="shared" si="2"/>
        <v>109.08314226812257</v>
      </c>
      <c r="H10" s="277">
        <v>279.37060000000002</v>
      </c>
      <c r="I10" s="277">
        <v>2808.6833000000001</v>
      </c>
    </row>
    <row r="11" spans="1:9" s="4" customFormat="1" ht="26.25" customHeight="1">
      <c r="A11" s="153" t="s">
        <v>181</v>
      </c>
      <c r="B11" s="153"/>
      <c r="C11" s="365">
        <v>29699.9</v>
      </c>
      <c r="D11" s="365">
        <v>31067.9</v>
      </c>
      <c r="E11" s="365">
        <v>293420.5</v>
      </c>
      <c r="F11" s="255">
        <f t="shared" si="1"/>
        <v>108.09717804026569</v>
      </c>
      <c r="G11" s="255">
        <f t="shared" si="2"/>
        <v>112.28246038892749</v>
      </c>
      <c r="H11" s="277">
        <v>28740.713276000002</v>
      </c>
      <c r="I11" s="277">
        <v>261323.53974400001</v>
      </c>
    </row>
    <row r="12" spans="1:9" ht="20.100000000000001" customHeight="1"/>
    <row r="13" spans="1:9" ht="20.100000000000001" customHeight="1"/>
    <row r="14" spans="1:9" ht="20.100000000000001" customHeight="1"/>
    <row r="15" spans="1:9" ht="20.100000000000001" customHeight="1"/>
  </sheetData>
  <mergeCells count="6">
    <mergeCell ref="A5:B6"/>
    <mergeCell ref="H5:I5"/>
    <mergeCell ref="F5:G5"/>
    <mergeCell ref="C5:C6"/>
    <mergeCell ref="D5:D6"/>
    <mergeCell ref="E5:E6"/>
  </mergeCells>
  <phoneticPr fontId="3" type="noConversion"/>
  <pageMargins left="0.95" right="0.33" top="0.5" bottom="0.62992125984252001" header="0.31496062992126" footer="0.196850393700787"/>
  <pageSetup paperSize="9" firstPageNumber="1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N13"/>
  <sheetViews>
    <sheetView workbookViewId="0">
      <selection activeCell="I1" sqref="I1:K1048576"/>
    </sheetView>
  </sheetViews>
  <sheetFormatPr defaultRowHeight="15.75"/>
  <cols>
    <col min="1" max="1" width="3.5703125" style="133" customWidth="1"/>
    <col min="2" max="2" width="20.5703125" style="133" customWidth="1"/>
    <col min="3" max="5" width="12.5703125" style="133" customWidth="1"/>
    <col min="6" max="8" width="9.140625" style="133"/>
    <col min="9" max="11" width="11.28515625" style="133" hidden="1" customWidth="1"/>
    <col min="12" max="16384" width="9.140625" style="133"/>
  </cols>
  <sheetData>
    <row r="1" spans="1:14">
      <c r="A1" s="143" t="s">
        <v>186</v>
      </c>
      <c r="B1" s="143"/>
      <c r="C1" s="143"/>
      <c r="D1" s="143"/>
      <c r="E1" s="143"/>
      <c r="F1" s="143"/>
      <c r="G1" s="144"/>
      <c r="H1" s="144"/>
    </row>
    <row r="2" spans="1:14">
      <c r="A2" s="149" t="s">
        <v>253</v>
      </c>
      <c r="B2" s="144"/>
      <c r="C2" s="144"/>
      <c r="D2" s="144"/>
      <c r="E2" s="144"/>
      <c r="F2" s="144"/>
      <c r="G2" s="144"/>
      <c r="H2" s="144"/>
    </row>
    <row r="3" spans="1:14" ht="6" customHeight="1">
      <c r="A3" s="144"/>
      <c r="B3" s="144"/>
      <c r="C3" s="144"/>
      <c r="D3" s="144"/>
      <c r="E3" s="144"/>
      <c r="F3" s="144"/>
      <c r="G3" s="144"/>
      <c r="H3" s="144"/>
    </row>
    <row r="4" spans="1:14" ht="21" customHeight="1">
      <c r="A4" s="144"/>
      <c r="B4" s="144"/>
      <c r="C4" s="144"/>
      <c r="D4" s="144"/>
      <c r="E4" s="144"/>
      <c r="F4" s="144"/>
      <c r="G4" s="144"/>
      <c r="H4" s="145"/>
    </row>
    <row r="5" spans="1:14" ht="24" customHeight="1">
      <c r="A5" s="444"/>
      <c r="B5" s="444"/>
      <c r="C5" s="463" t="s">
        <v>245</v>
      </c>
      <c r="D5" s="463" t="s">
        <v>239</v>
      </c>
      <c r="E5" s="463" t="s">
        <v>240</v>
      </c>
      <c r="F5" s="439" t="s">
        <v>151</v>
      </c>
      <c r="G5" s="439"/>
      <c r="H5" s="439"/>
      <c r="I5" s="439" t="s">
        <v>225</v>
      </c>
      <c r="J5" s="439"/>
      <c r="K5" s="439"/>
    </row>
    <row r="6" spans="1:14" ht="36" customHeight="1">
      <c r="A6" s="444"/>
      <c r="B6" s="444"/>
      <c r="C6" s="464"/>
      <c r="D6" s="464"/>
      <c r="E6" s="464"/>
      <c r="F6" s="158" t="s">
        <v>162</v>
      </c>
      <c r="G6" s="158" t="s">
        <v>163</v>
      </c>
      <c r="H6" s="158" t="s">
        <v>164</v>
      </c>
      <c r="I6" s="246" t="s">
        <v>162</v>
      </c>
      <c r="J6" s="246" t="s">
        <v>163</v>
      </c>
      <c r="K6" s="246" t="s">
        <v>164</v>
      </c>
    </row>
    <row r="7" spans="1:14" ht="27" customHeight="1">
      <c r="A7" s="151" t="s">
        <v>178</v>
      </c>
      <c r="B7" s="151"/>
      <c r="C7" s="283">
        <f>+C8+C9</f>
        <v>132582.79999999999</v>
      </c>
      <c r="D7" s="283">
        <f t="shared" ref="D7:E7" si="0">+D8+D9</f>
        <v>141434.20000000001</v>
      </c>
      <c r="E7" s="283">
        <f t="shared" si="0"/>
        <v>136054.1</v>
      </c>
      <c r="F7" s="253">
        <f>+C7/I7*100</f>
        <v>102.73435926046459</v>
      </c>
      <c r="G7" s="253">
        <f>+D7/J7*100</f>
        <v>104.02786154547729</v>
      </c>
      <c r="H7" s="253">
        <f t="shared" ref="H7:H11" si="1">+E7/K7*100</f>
        <v>115.51643332003158</v>
      </c>
      <c r="I7" s="366">
        <f>+I8+I9</f>
        <v>129054</v>
      </c>
      <c r="J7" s="366">
        <f t="shared" ref="J7:K7" si="2">+J8+J9</f>
        <v>135958</v>
      </c>
      <c r="K7" s="366">
        <f t="shared" si="2"/>
        <v>117779</v>
      </c>
      <c r="N7" s="377"/>
    </row>
    <row r="8" spans="1:14" ht="27" customHeight="1">
      <c r="A8" s="154"/>
      <c r="B8" s="156" t="s">
        <v>179</v>
      </c>
      <c r="C8" s="284">
        <v>13039.1</v>
      </c>
      <c r="D8" s="284">
        <v>15629.9</v>
      </c>
      <c r="E8" s="285">
        <v>13811.6</v>
      </c>
      <c r="F8" s="288">
        <f>+C8/I8*100</f>
        <v>98.126881396748942</v>
      </c>
      <c r="G8" s="288">
        <f t="shared" ref="G8:G10" si="3">+D8/J8*100</f>
        <v>110.03097500879973</v>
      </c>
      <c r="H8" s="288">
        <f t="shared" si="1"/>
        <v>108.83845547675335</v>
      </c>
      <c r="I8" s="284">
        <v>13288</v>
      </c>
      <c r="J8" s="284">
        <v>14205</v>
      </c>
      <c r="K8" s="367">
        <v>12690</v>
      </c>
      <c r="L8" s="280"/>
      <c r="N8" s="377"/>
    </row>
    <row r="9" spans="1:14" ht="27" customHeight="1">
      <c r="A9" s="155"/>
      <c r="B9" s="157" t="s">
        <v>25</v>
      </c>
      <c r="C9" s="281">
        <v>119543.7</v>
      </c>
      <c r="D9" s="281">
        <v>125804.3</v>
      </c>
      <c r="E9" s="281">
        <v>122242.5</v>
      </c>
      <c r="F9" s="288">
        <f t="shared" ref="F9:F10" si="4">+C9/I9*100</f>
        <v>103.26322063472868</v>
      </c>
      <c r="G9" s="288">
        <f t="shared" si="3"/>
        <v>103.32747447701493</v>
      </c>
      <c r="H9" s="288">
        <f t="shared" si="1"/>
        <v>116.3228311240948</v>
      </c>
      <c r="I9" s="281">
        <v>115766</v>
      </c>
      <c r="J9" s="281">
        <v>121753</v>
      </c>
      <c r="K9" s="367">
        <v>105089</v>
      </c>
      <c r="L9" s="280"/>
      <c r="N9" s="377"/>
    </row>
    <row r="10" spans="1:14" s="254" customFormat="1" ht="27" customHeight="1">
      <c r="A10" s="152" t="s">
        <v>180</v>
      </c>
      <c r="B10" s="152"/>
      <c r="C10" s="286">
        <v>689.8</v>
      </c>
      <c r="D10" s="286">
        <v>1363.8</v>
      </c>
      <c r="E10" s="286">
        <v>1010.2</v>
      </c>
      <c r="F10" s="289">
        <f t="shared" si="4"/>
        <v>71.407867494824004</v>
      </c>
      <c r="G10" s="289">
        <f t="shared" si="3"/>
        <v>142.50783699059562</v>
      </c>
      <c r="H10" s="289">
        <f t="shared" si="1"/>
        <v>114.01805869074492</v>
      </c>
      <c r="I10" s="286">
        <v>966</v>
      </c>
      <c r="J10" s="286">
        <v>957</v>
      </c>
      <c r="K10" s="368">
        <v>886</v>
      </c>
      <c r="L10" s="280"/>
    </row>
    <row r="11" spans="1:14" s="254" customFormat="1" ht="27" customHeight="1">
      <c r="A11" s="153" t="s">
        <v>181</v>
      </c>
      <c r="B11" s="153"/>
      <c r="C11" s="287">
        <v>99286.7</v>
      </c>
      <c r="D11" s="287">
        <v>100414</v>
      </c>
      <c r="E11" s="287">
        <v>93719.8</v>
      </c>
      <c r="F11" s="255">
        <f>+C11/I11*100</f>
        <v>107.11232657992966</v>
      </c>
      <c r="G11" s="255">
        <f>+D11/J11*100</f>
        <v>110.06565750676853</v>
      </c>
      <c r="H11" s="255">
        <f t="shared" si="1"/>
        <v>106.95310806030105</v>
      </c>
      <c r="I11" s="287">
        <v>92694</v>
      </c>
      <c r="J11" s="287">
        <v>91231</v>
      </c>
      <c r="K11" s="369">
        <v>87627</v>
      </c>
      <c r="L11" s="280"/>
    </row>
    <row r="12" spans="1:14">
      <c r="A12" s="144"/>
      <c r="B12" s="144"/>
      <c r="C12" s="144"/>
      <c r="D12" s="144"/>
      <c r="E12" s="144"/>
      <c r="F12" s="144"/>
      <c r="G12" s="144"/>
      <c r="H12" s="144"/>
    </row>
    <row r="13" spans="1:14">
      <c r="A13" s="144"/>
      <c r="B13" s="144"/>
      <c r="C13" s="144"/>
      <c r="D13" s="144"/>
      <c r="E13" s="144"/>
      <c r="F13" s="144"/>
      <c r="G13" s="144"/>
      <c r="H13" s="144"/>
    </row>
  </sheetData>
  <mergeCells count="6">
    <mergeCell ref="A5:B6"/>
    <mergeCell ref="I5:K5"/>
    <mergeCell ref="F5:H5"/>
    <mergeCell ref="C5:C6"/>
    <mergeCell ref="D5:D6"/>
    <mergeCell ref="E5:E6"/>
  </mergeCells>
  <pageMargins left="0.9" right="0.46" top="0.52"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I25"/>
  <sheetViews>
    <sheetView workbookViewId="0">
      <selection activeCell="G9" sqref="G9"/>
    </sheetView>
  </sheetViews>
  <sheetFormatPr defaultColWidth="9.140625" defaultRowHeight="15.75"/>
  <cols>
    <col min="1" max="1" width="2.7109375" style="3" customWidth="1"/>
    <col min="2" max="2" width="9.7109375" style="3" customWidth="1"/>
    <col min="3" max="3" width="22.140625" style="3" customWidth="1"/>
    <col min="4" max="7" width="8.85546875" style="3" customWidth="1"/>
    <col min="8" max="8" width="9.85546875" style="3" customWidth="1"/>
    <col min="9" max="9" width="10.28515625" style="3" customWidth="1"/>
    <col min="10" max="16384" width="9.140625" style="3"/>
  </cols>
  <sheetData>
    <row r="1" spans="1:9" ht="24" customHeight="1">
      <c r="A1" s="4" t="s">
        <v>195</v>
      </c>
    </row>
    <row r="2" spans="1:9" ht="19.5" customHeight="1">
      <c r="A2" s="466" t="s">
        <v>268</v>
      </c>
      <c r="B2" s="466"/>
      <c r="C2" s="466"/>
    </row>
    <row r="3" spans="1:9" ht="19.5" customHeight="1">
      <c r="A3" s="340"/>
      <c r="B3" s="340"/>
      <c r="C3" s="340"/>
    </row>
    <row r="4" spans="1:9" ht="23.25" customHeight="1">
      <c r="A4" s="159"/>
      <c r="B4" s="159"/>
      <c r="C4" s="159"/>
      <c r="D4" s="159"/>
      <c r="E4" s="159"/>
      <c r="F4" s="160"/>
      <c r="G4" s="160"/>
      <c r="H4" s="468" t="s">
        <v>4</v>
      </c>
      <c r="I4" s="468"/>
    </row>
    <row r="5" spans="1:9" ht="24" customHeight="1">
      <c r="A5" s="467"/>
      <c r="B5" s="467"/>
      <c r="C5" s="467"/>
      <c r="D5" s="465" t="s">
        <v>18</v>
      </c>
      <c r="E5" s="465"/>
      <c r="F5" s="465"/>
      <c r="G5" s="465"/>
      <c r="H5" s="462" t="s">
        <v>194</v>
      </c>
      <c r="I5" s="462" t="s">
        <v>196</v>
      </c>
    </row>
    <row r="6" spans="1:9" ht="68.25" customHeight="1">
      <c r="A6" s="467"/>
      <c r="B6" s="467"/>
      <c r="C6" s="467"/>
      <c r="D6" s="161" t="s">
        <v>157</v>
      </c>
      <c r="E6" s="161" t="s">
        <v>148</v>
      </c>
      <c r="F6" s="161" t="s">
        <v>149</v>
      </c>
      <c r="G6" s="161" t="s">
        <v>193</v>
      </c>
      <c r="H6" s="462"/>
      <c r="I6" s="462"/>
    </row>
    <row r="7" spans="1:9" s="4" customFormat="1" ht="22.5" customHeight="1">
      <c r="A7" s="162" t="s">
        <v>187</v>
      </c>
      <c r="B7" s="347"/>
      <c r="C7" s="347"/>
      <c r="D7" s="348">
        <v>109.43</v>
      </c>
      <c r="E7" s="348">
        <v>101.99</v>
      </c>
      <c r="F7" s="348">
        <v>101.91</v>
      </c>
      <c r="G7" s="348">
        <v>99.98</v>
      </c>
      <c r="H7" s="348">
        <v>102.27</v>
      </c>
      <c r="I7" s="348">
        <v>102.41</v>
      </c>
    </row>
    <row r="8" spans="1:9" ht="22.5" customHeight="1">
      <c r="A8" s="167"/>
      <c r="B8" s="168" t="s">
        <v>6</v>
      </c>
      <c r="C8" s="169"/>
      <c r="D8" s="341">
        <v>102.53</v>
      </c>
      <c r="E8" s="341">
        <v>99.76</v>
      </c>
      <c r="F8" s="341">
        <v>100.67</v>
      </c>
      <c r="G8" s="341">
        <v>99.99</v>
      </c>
      <c r="H8" s="341">
        <v>100.17</v>
      </c>
      <c r="I8" s="341">
        <v>101.77</v>
      </c>
    </row>
    <row r="9" spans="1:9" ht="22.5" customHeight="1">
      <c r="A9" s="167"/>
      <c r="B9" s="170" t="s">
        <v>188</v>
      </c>
      <c r="C9" s="169" t="s">
        <v>7</v>
      </c>
      <c r="D9" s="341">
        <v>100.69</v>
      </c>
      <c r="E9" s="341">
        <v>99.41</v>
      </c>
      <c r="F9" s="341">
        <v>99.07</v>
      </c>
      <c r="G9" s="341">
        <v>100.04</v>
      </c>
      <c r="H9" s="341">
        <v>98.48</v>
      </c>
      <c r="I9" s="341">
        <v>98.86</v>
      </c>
    </row>
    <row r="10" spans="1:9" ht="22.5" customHeight="1">
      <c r="A10" s="167"/>
      <c r="B10" s="168"/>
      <c r="C10" s="169" t="s">
        <v>8</v>
      </c>
      <c r="D10" s="341">
        <v>103.14</v>
      </c>
      <c r="E10" s="341">
        <v>101.37</v>
      </c>
      <c r="F10" s="341">
        <v>100.88</v>
      </c>
      <c r="G10" s="341">
        <v>99.97</v>
      </c>
      <c r="H10" s="341">
        <v>102.19</v>
      </c>
      <c r="I10" s="341">
        <v>104.68</v>
      </c>
    </row>
    <row r="11" spans="1:9" ht="22.5" customHeight="1">
      <c r="A11" s="167"/>
      <c r="B11" s="168"/>
      <c r="C11" s="169" t="s">
        <v>9</v>
      </c>
      <c r="D11" s="341">
        <v>101.32</v>
      </c>
      <c r="E11" s="341">
        <v>101.73</v>
      </c>
      <c r="F11" s="341">
        <v>101.04</v>
      </c>
      <c r="G11" s="341">
        <v>100.01</v>
      </c>
      <c r="H11" s="341">
        <v>102.03</v>
      </c>
      <c r="I11" s="341">
        <v>102.48</v>
      </c>
    </row>
    <row r="12" spans="1:9" ht="22.5" customHeight="1">
      <c r="A12" s="167"/>
      <c r="B12" s="168" t="s">
        <v>10</v>
      </c>
      <c r="C12" s="169"/>
      <c r="D12" s="341">
        <v>106.14</v>
      </c>
      <c r="E12" s="341">
        <v>101.26</v>
      </c>
      <c r="F12" s="341">
        <v>100.91</v>
      </c>
      <c r="G12" s="341">
        <v>100</v>
      </c>
      <c r="H12" s="341">
        <v>101.26</v>
      </c>
      <c r="I12" s="341">
        <v>101.36</v>
      </c>
    </row>
    <row r="13" spans="1:9" ht="22.5" customHeight="1">
      <c r="A13" s="167"/>
      <c r="B13" s="168" t="s">
        <v>189</v>
      </c>
      <c r="C13" s="169"/>
      <c r="D13" s="341">
        <v>111.08</v>
      </c>
      <c r="E13" s="341">
        <v>101.02</v>
      </c>
      <c r="F13" s="341">
        <v>100.36</v>
      </c>
      <c r="G13" s="341">
        <v>99.72</v>
      </c>
      <c r="H13" s="341">
        <v>101.43</v>
      </c>
      <c r="I13" s="341">
        <v>101.69</v>
      </c>
    </row>
    <row r="14" spans="1:9" ht="22.5" customHeight="1">
      <c r="A14" s="167"/>
      <c r="B14" s="168" t="s">
        <v>11</v>
      </c>
      <c r="C14" s="169"/>
      <c r="D14" s="341">
        <v>109.91</v>
      </c>
      <c r="E14" s="341">
        <v>104.13</v>
      </c>
      <c r="F14" s="341">
        <v>104.92</v>
      </c>
      <c r="G14" s="341">
        <v>99.96</v>
      </c>
      <c r="H14" s="341">
        <v>103.89</v>
      </c>
      <c r="I14" s="341">
        <v>101.33</v>
      </c>
    </row>
    <row r="15" spans="1:9" ht="22.5" customHeight="1">
      <c r="A15" s="167"/>
      <c r="B15" s="168" t="s">
        <v>12</v>
      </c>
      <c r="C15" s="169"/>
      <c r="D15" s="341">
        <v>104.05</v>
      </c>
      <c r="E15" s="341">
        <v>101.16</v>
      </c>
      <c r="F15" s="341">
        <v>100.89</v>
      </c>
      <c r="G15" s="341">
        <v>100.08</v>
      </c>
      <c r="H15" s="341">
        <v>100.89</v>
      </c>
      <c r="I15" s="341">
        <v>100.73</v>
      </c>
    </row>
    <row r="16" spans="1:9" ht="22.5" customHeight="1">
      <c r="A16" s="167"/>
      <c r="B16" s="168" t="s">
        <v>13</v>
      </c>
      <c r="C16" s="169"/>
      <c r="D16" s="341">
        <v>307.68</v>
      </c>
      <c r="E16" s="341">
        <v>111.93</v>
      </c>
      <c r="F16" s="341">
        <v>103.51</v>
      </c>
      <c r="G16" s="341">
        <v>100</v>
      </c>
      <c r="H16" s="341">
        <v>108.57</v>
      </c>
      <c r="I16" s="341">
        <v>105.15</v>
      </c>
    </row>
    <row r="17" spans="1:9" ht="22.5" customHeight="1">
      <c r="A17" s="167"/>
      <c r="B17" s="170" t="s">
        <v>188</v>
      </c>
      <c r="C17" s="169" t="s">
        <v>190</v>
      </c>
      <c r="D17" s="341">
        <v>403</v>
      </c>
      <c r="E17" s="341">
        <v>114.8</v>
      </c>
      <c r="F17" s="341">
        <v>104.16</v>
      </c>
      <c r="G17" s="341">
        <v>100</v>
      </c>
      <c r="H17" s="341">
        <v>110.56</v>
      </c>
      <c r="I17" s="341">
        <v>106.21</v>
      </c>
    </row>
    <row r="18" spans="1:9" ht="22.5" customHeight="1">
      <c r="A18" s="167"/>
      <c r="B18" s="168" t="s">
        <v>14</v>
      </c>
      <c r="C18" s="169"/>
      <c r="D18" s="341">
        <v>94.78</v>
      </c>
      <c r="E18" s="341">
        <v>100.88</v>
      </c>
      <c r="F18" s="341">
        <v>105.21</v>
      </c>
      <c r="G18" s="341">
        <v>99.1</v>
      </c>
      <c r="H18" s="341">
        <v>102.06</v>
      </c>
      <c r="I18" s="341">
        <v>101.14</v>
      </c>
    </row>
    <row r="19" spans="1:9" ht="22.5" customHeight="1">
      <c r="A19" s="167"/>
      <c r="B19" s="168" t="s">
        <v>15</v>
      </c>
      <c r="C19" s="169"/>
      <c r="D19" s="341">
        <v>98.06</v>
      </c>
      <c r="E19" s="341">
        <v>100.24</v>
      </c>
      <c r="F19" s="341">
        <v>100.21</v>
      </c>
      <c r="G19" s="341">
        <v>100</v>
      </c>
      <c r="H19" s="342">
        <v>100.2</v>
      </c>
      <c r="I19" s="342">
        <v>100.13</v>
      </c>
    </row>
    <row r="20" spans="1:9" ht="22.5" customHeight="1">
      <c r="A20" s="167"/>
      <c r="B20" s="168" t="s">
        <v>16</v>
      </c>
      <c r="C20" s="169"/>
      <c r="D20" s="342">
        <v>123.21</v>
      </c>
      <c r="E20" s="342">
        <v>104.76</v>
      </c>
      <c r="F20" s="342">
        <v>104.79</v>
      </c>
      <c r="G20" s="342">
        <v>103.6</v>
      </c>
      <c r="H20" s="342">
        <v>108.95</v>
      </c>
      <c r="I20" s="342">
        <v>109.98</v>
      </c>
    </row>
    <row r="21" spans="1:9" ht="22.5" customHeight="1">
      <c r="A21" s="167"/>
      <c r="B21" s="170" t="s">
        <v>188</v>
      </c>
      <c r="C21" s="169" t="s">
        <v>191</v>
      </c>
      <c r="D21" s="343">
        <v>129.02000000000001</v>
      </c>
      <c r="E21" s="343">
        <v>105.23</v>
      </c>
      <c r="F21" s="343">
        <v>105.28</v>
      </c>
      <c r="G21" s="343">
        <v>105.17</v>
      </c>
      <c r="H21" s="342">
        <v>110.52</v>
      </c>
      <c r="I21" s="342">
        <v>117.78</v>
      </c>
    </row>
    <row r="22" spans="1:9" ht="22.5" customHeight="1">
      <c r="A22" s="167"/>
      <c r="B22" s="168" t="s">
        <v>17</v>
      </c>
      <c r="C22" s="169"/>
      <c r="D22" s="343">
        <v>103.76</v>
      </c>
      <c r="E22" s="343">
        <v>99.42</v>
      </c>
      <c r="F22" s="343">
        <v>99.71</v>
      </c>
      <c r="G22" s="343">
        <v>100.05</v>
      </c>
      <c r="H22" s="342">
        <v>99.39</v>
      </c>
      <c r="I22" s="342">
        <v>99.66</v>
      </c>
    </row>
    <row r="23" spans="1:9" ht="22.5" customHeight="1">
      <c r="A23" s="167"/>
      <c r="B23" s="168" t="s">
        <v>192</v>
      </c>
      <c r="C23" s="169"/>
      <c r="D23" s="343">
        <v>105.35</v>
      </c>
      <c r="E23" s="343">
        <v>101.79</v>
      </c>
      <c r="F23" s="343">
        <v>101.39</v>
      </c>
      <c r="G23" s="344">
        <v>100.02</v>
      </c>
      <c r="H23" s="342">
        <v>101.56</v>
      </c>
      <c r="I23" s="342">
        <v>101.37</v>
      </c>
    </row>
    <row r="24" spans="1:9" s="4" customFormat="1" ht="22.5" customHeight="1">
      <c r="A24" s="163" t="s">
        <v>33</v>
      </c>
      <c r="B24" s="164"/>
      <c r="C24" s="164"/>
      <c r="D24" s="345">
        <v>128.37</v>
      </c>
      <c r="E24" s="345">
        <v>121.8</v>
      </c>
      <c r="F24" s="345">
        <v>119.56</v>
      </c>
      <c r="G24" s="345">
        <v>103.94</v>
      </c>
      <c r="H24" s="345">
        <v>112.04</v>
      </c>
      <c r="I24" s="345">
        <v>105.09</v>
      </c>
    </row>
    <row r="25" spans="1:9" s="4" customFormat="1" ht="22.5" customHeight="1">
      <c r="A25" s="165" t="s">
        <v>34</v>
      </c>
      <c r="B25" s="166"/>
      <c r="C25" s="166"/>
      <c r="D25" s="346">
        <v>105.42</v>
      </c>
      <c r="E25" s="346">
        <v>99.35</v>
      </c>
      <c r="F25" s="346">
        <v>99.37</v>
      </c>
      <c r="G25" s="346">
        <v>99.91</v>
      </c>
      <c r="H25" s="431">
        <v>100.4</v>
      </c>
      <c r="I25" s="346">
        <v>101.31</v>
      </c>
    </row>
  </sheetData>
  <mergeCells count="6">
    <mergeCell ref="D5:G5"/>
    <mergeCell ref="H5:H6"/>
    <mergeCell ref="A2:C2"/>
    <mergeCell ref="I5:I6"/>
    <mergeCell ref="A5:C6"/>
    <mergeCell ref="H4:I4"/>
  </mergeCells>
  <pageMargins left="0.86" right="0.2" top="0.48" bottom="0.62992125984252001" header="0.31496062992126" footer="0.196850393700787"/>
  <pageSetup paperSize="9" firstPageNumber="15"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FFFF00"/>
  </sheetPr>
  <dimension ref="A1:I32"/>
  <sheetViews>
    <sheetView workbookViewId="0">
      <selection activeCell="H1" sqref="H1:H1048576"/>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0.85546875" style="3" hidden="1" customWidth="1"/>
    <col min="9" max="9" width="10.42578125" style="3" bestFit="1" customWidth="1"/>
    <col min="10" max="16384" width="9.140625" style="3"/>
  </cols>
  <sheetData>
    <row r="1" spans="1:9" ht="24" customHeight="1">
      <c r="A1" s="7" t="s">
        <v>197</v>
      </c>
    </row>
    <row r="2" spans="1:9" ht="19.5" customHeight="1">
      <c r="A2" s="472" t="s">
        <v>246</v>
      </c>
      <c r="B2" s="472"/>
    </row>
    <row r="3" spans="1:9" ht="24.75" customHeight="1">
      <c r="A3" s="6"/>
      <c r="B3" s="6"/>
      <c r="F3" s="473"/>
      <c r="G3" s="473"/>
    </row>
    <row r="4" spans="1:9" ht="33" customHeight="1">
      <c r="A4" s="474"/>
      <c r="B4" s="475"/>
      <c r="C4" s="451" t="s">
        <v>254</v>
      </c>
      <c r="D4" s="451" t="s">
        <v>261</v>
      </c>
      <c r="E4" s="451" t="s">
        <v>262</v>
      </c>
      <c r="F4" s="449" t="s">
        <v>263</v>
      </c>
      <c r="G4" s="450"/>
      <c r="H4" s="469" t="s">
        <v>147</v>
      </c>
    </row>
    <row r="5" spans="1:9" ht="45" customHeight="1">
      <c r="A5" s="476"/>
      <c r="B5" s="477"/>
      <c r="C5" s="452"/>
      <c r="D5" s="452"/>
      <c r="E5" s="452"/>
      <c r="F5" s="142" t="s">
        <v>184</v>
      </c>
      <c r="G5" s="141" t="s">
        <v>185</v>
      </c>
      <c r="H5" s="469"/>
    </row>
    <row r="6" spans="1:9" s="79" customFormat="1" ht="21.75" customHeight="1">
      <c r="A6" s="470" t="s">
        <v>0</v>
      </c>
      <c r="B6" s="471"/>
      <c r="C6" s="121">
        <f>+C7+C12+C17</f>
        <v>17774.900000000001</v>
      </c>
      <c r="D6" s="121">
        <f>+D7+D12+D17</f>
        <v>19445</v>
      </c>
      <c r="E6" s="121">
        <f>+E7+E12+E17</f>
        <v>178171.8</v>
      </c>
      <c r="F6" s="129">
        <f>+D6/H6*100</f>
        <v>117.28799042153106</v>
      </c>
      <c r="G6" s="129">
        <v>114.52</v>
      </c>
      <c r="H6" s="79">
        <f>+H7+H12+H17</f>
        <v>16578.849999999999</v>
      </c>
      <c r="I6" s="130"/>
    </row>
    <row r="7" spans="1:9" s="84" customFormat="1" ht="21.75" customHeight="1">
      <c r="A7" s="126" t="s">
        <v>35</v>
      </c>
      <c r="B7" s="111"/>
      <c r="C7" s="122">
        <f>+SUM(C8:C11)</f>
        <v>7312.1</v>
      </c>
      <c r="D7" s="122">
        <f>+SUM(D8:D11)</f>
        <v>7932.8</v>
      </c>
      <c r="E7" s="122">
        <f t="shared" ref="E7" si="0">+SUM(E8:E11)</f>
        <v>67700.7</v>
      </c>
      <c r="F7" s="120">
        <f>+D7/H7*100</f>
        <v>117.38123598913906</v>
      </c>
      <c r="G7" s="83">
        <f>+G8</f>
        <v>118.69</v>
      </c>
      <c r="H7" s="84">
        <f>+H8</f>
        <v>6758.15</v>
      </c>
    </row>
    <row r="8" spans="1:9" s="84" customFormat="1" ht="21.75" customHeight="1">
      <c r="A8" s="94"/>
      <c r="B8" s="123" t="s">
        <v>42</v>
      </c>
      <c r="C8" s="122">
        <v>7312.1</v>
      </c>
      <c r="D8" s="122">
        <v>7932.8</v>
      </c>
      <c r="E8" s="122">
        <v>67700.7</v>
      </c>
      <c r="F8" s="120">
        <f>+D8/H8*100</f>
        <v>117.38123598913906</v>
      </c>
      <c r="G8" s="83">
        <v>118.69</v>
      </c>
      <c r="H8" s="84">
        <v>6758.15</v>
      </c>
    </row>
    <row r="9" spans="1:9" s="84" customFormat="1" ht="21.75" customHeight="1">
      <c r="A9" s="94"/>
      <c r="B9" s="123" t="s">
        <v>43</v>
      </c>
      <c r="C9" s="122"/>
      <c r="D9" s="122"/>
      <c r="E9" s="122"/>
      <c r="F9" s="120"/>
      <c r="G9" s="83"/>
    </row>
    <row r="10" spans="1:9" s="84" customFormat="1" ht="21.75" customHeight="1">
      <c r="A10" s="94"/>
      <c r="B10" s="123" t="s">
        <v>44</v>
      </c>
      <c r="C10" s="122"/>
      <c r="D10" s="122"/>
      <c r="E10" s="124"/>
      <c r="F10" s="120"/>
      <c r="G10" s="83"/>
    </row>
    <row r="11" spans="1:9" s="84" customFormat="1" ht="21.75" customHeight="1">
      <c r="A11" s="94"/>
      <c r="B11" s="123" t="s">
        <v>47</v>
      </c>
      <c r="C11" s="122"/>
      <c r="D11" s="122"/>
      <c r="E11" s="122"/>
      <c r="F11" s="120"/>
      <c r="G11" s="83"/>
    </row>
    <row r="12" spans="1:9" s="84" customFormat="1" ht="21.75" customHeight="1">
      <c r="A12" s="126" t="s">
        <v>36</v>
      </c>
      <c r="B12" s="111"/>
      <c r="C12" s="122">
        <f>+C13+C15</f>
        <v>10255.799999999999</v>
      </c>
      <c r="D12" s="122">
        <f t="shared" ref="D12:E12" si="1">+SUM(D13:D16)</f>
        <v>11302.2</v>
      </c>
      <c r="E12" s="122">
        <f t="shared" si="1"/>
        <v>107715.1</v>
      </c>
      <c r="F12" s="120">
        <f>+D12/H12*100</f>
        <v>119.48999333946526</v>
      </c>
      <c r="G12" s="83">
        <v>113.24</v>
      </c>
      <c r="H12" s="84">
        <f>+H13+H15</f>
        <v>9458.7000000000007</v>
      </c>
    </row>
    <row r="13" spans="1:9" s="84" customFormat="1" ht="21.75" customHeight="1">
      <c r="A13" s="127"/>
      <c r="B13" s="123" t="s">
        <v>42</v>
      </c>
      <c r="C13" s="122">
        <v>10235.799999999999</v>
      </c>
      <c r="D13" s="122">
        <v>11277.2</v>
      </c>
      <c r="E13" s="122">
        <v>107442.1</v>
      </c>
      <c r="F13" s="120">
        <f t="shared" ref="F13:F17" si="2">+D13/H13*100</f>
        <v>119.22568640510853</v>
      </c>
      <c r="G13" s="83">
        <v>112.95</v>
      </c>
      <c r="H13" s="84">
        <v>9458.7000000000007</v>
      </c>
    </row>
    <row r="14" spans="1:9" s="84" customFormat="1" ht="21.75" customHeight="1">
      <c r="A14" s="127"/>
      <c r="B14" s="123" t="s">
        <v>43</v>
      </c>
      <c r="C14" s="122"/>
      <c r="D14" s="122"/>
      <c r="E14" s="122"/>
      <c r="F14" s="120"/>
      <c r="G14" s="83"/>
    </row>
    <row r="15" spans="1:9" s="84" customFormat="1" ht="21.75" customHeight="1">
      <c r="A15" s="127"/>
      <c r="B15" s="123" t="s">
        <v>44</v>
      </c>
      <c r="C15" s="122">
        <v>20</v>
      </c>
      <c r="D15" s="122">
        <v>25</v>
      </c>
      <c r="E15" s="122">
        <v>273</v>
      </c>
      <c r="F15" s="120"/>
      <c r="G15" s="83"/>
    </row>
    <row r="16" spans="1:9" s="84" customFormat="1" ht="21.75" customHeight="1">
      <c r="A16" s="127"/>
      <c r="B16" s="123" t="s">
        <v>47</v>
      </c>
      <c r="C16" s="122"/>
      <c r="D16" s="122"/>
      <c r="E16" s="122"/>
      <c r="F16" s="120"/>
      <c r="G16" s="83"/>
    </row>
    <row r="17" spans="1:8" s="84" customFormat="1" ht="21.75" customHeight="1">
      <c r="A17" s="126" t="s">
        <v>37</v>
      </c>
      <c r="B17" s="111"/>
      <c r="C17" s="122">
        <f>+C18</f>
        <v>207</v>
      </c>
      <c r="D17" s="122">
        <f t="shared" ref="D17:E17" si="3">+SUM(D18:D20)</f>
        <v>210</v>
      </c>
      <c r="E17" s="122">
        <f t="shared" si="3"/>
        <v>2756</v>
      </c>
      <c r="F17" s="120">
        <f t="shared" si="2"/>
        <v>58.011049723756905</v>
      </c>
      <c r="G17" s="83">
        <f>+G18</f>
        <v>80.66</v>
      </c>
      <c r="H17" s="84">
        <f>+H18</f>
        <v>362</v>
      </c>
    </row>
    <row r="18" spans="1:8" s="84" customFormat="1" ht="21.75" customHeight="1">
      <c r="A18" s="94"/>
      <c r="B18" s="118" t="s">
        <v>45</v>
      </c>
      <c r="C18" s="122">
        <v>207</v>
      </c>
      <c r="D18" s="122">
        <v>210</v>
      </c>
      <c r="E18" s="122">
        <v>2756</v>
      </c>
      <c r="F18" s="120">
        <f>+D18/H18*100</f>
        <v>58.011049723756905</v>
      </c>
      <c r="G18" s="83">
        <v>80.66</v>
      </c>
      <c r="H18" s="84">
        <v>362</v>
      </c>
    </row>
    <row r="19" spans="1:8" s="84" customFormat="1" ht="21.75" customHeight="1">
      <c r="A19" s="94"/>
      <c r="B19" s="118" t="s">
        <v>46</v>
      </c>
      <c r="C19" s="122"/>
      <c r="D19" s="122"/>
      <c r="E19" s="122"/>
      <c r="F19" s="120"/>
      <c r="G19" s="83"/>
    </row>
    <row r="20" spans="1:8" s="84" customFormat="1" ht="21.75" customHeight="1">
      <c r="A20" s="128"/>
      <c r="B20" s="125" t="s">
        <v>22</v>
      </c>
      <c r="C20" s="101"/>
      <c r="D20" s="101"/>
      <c r="E20" s="101"/>
      <c r="F20" s="101"/>
      <c r="G20" s="101"/>
    </row>
    <row r="21" spans="1:8" ht="20.100000000000001" customHeight="1"/>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sheetData>
  <mergeCells count="9">
    <mergeCell ref="H4:H5"/>
    <mergeCell ref="A6:B6"/>
    <mergeCell ref="A2:B2"/>
    <mergeCell ref="F3:G3"/>
    <mergeCell ref="A4:B5"/>
    <mergeCell ref="C4:C5"/>
    <mergeCell ref="D4:D5"/>
    <mergeCell ref="E4:E5"/>
    <mergeCell ref="F4:G4"/>
  </mergeCells>
  <pageMargins left="1.03" right="0.511811023622047" top="0.49" bottom="0.62992125984252001" header="0.31496062992126" footer="0.196850393700787"/>
  <pageSetup paperSize="9" firstPageNumber="15" orientation="portrait" r:id="rId1"/>
  <headerFooter alignWithMargins="0"/>
</worksheet>
</file>

<file path=xl/worksheets/sheet15.xml><?xml version="1.0" encoding="utf-8"?>
<worksheet xmlns="http://schemas.openxmlformats.org/spreadsheetml/2006/main" xmlns:r="http://schemas.openxmlformats.org/officeDocument/2006/relationships">
  <dimension ref="A1:K21"/>
  <sheetViews>
    <sheetView workbookViewId="0">
      <selection activeCell="G9" sqref="G9"/>
    </sheetView>
  </sheetViews>
  <sheetFormatPr defaultRowHeight="15"/>
  <cols>
    <col min="1" max="1" width="3.7109375" style="135" customWidth="1"/>
    <col min="2" max="2" width="19.42578125" style="135" customWidth="1"/>
    <col min="3" max="5" width="11.5703125" style="135" customWidth="1"/>
    <col min="6" max="8" width="9.42578125" style="135" customWidth="1"/>
    <col min="9" max="11" width="11" style="135" hidden="1" customWidth="1"/>
    <col min="12" max="16384" width="9.140625" style="135"/>
  </cols>
  <sheetData>
    <row r="1" spans="1:11">
      <c r="A1" s="385" t="s">
        <v>260</v>
      </c>
      <c r="B1" s="386"/>
      <c r="C1" s="386"/>
      <c r="D1" s="386"/>
      <c r="E1" s="386"/>
      <c r="F1" s="386"/>
      <c r="G1" s="386"/>
      <c r="H1" s="386"/>
    </row>
    <row r="2" spans="1:11" ht="5.25" customHeight="1">
      <c r="A2" s="385"/>
      <c r="B2" s="386"/>
      <c r="C2" s="386"/>
      <c r="D2" s="386"/>
      <c r="E2" s="386"/>
      <c r="F2" s="386"/>
      <c r="G2" s="386"/>
      <c r="H2" s="386"/>
    </row>
    <row r="3" spans="1:11" ht="21.75" customHeight="1">
      <c r="A3" s="387"/>
      <c r="B3" s="387"/>
      <c r="C3" s="386"/>
      <c r="D3" s="386"/>
      <c r="E3" s="386"/>
      <c r="F3" s="386"/>
      <c r="G3" s="386"/>
      <c r="H3" s="388"/>
    </row>
    <row r="4" spans="1:11" ht="24.75" customHeight="1">
      <c r="A4" s="478"/>
      <c r="B4" s="478"/>
      <c r="C4" s="479" t="s">
        <v>245</v>
      </c>
      <c r="D4" s="479" t="s">
        <v>239</v>
      </c>
      <c r="E4" s="479" t="s">
        <v>240</v>
      </c>
      <c r="F4" s="479" t="s">
        <v>151</v>
      </c>
      <c r="G4" s="479"/>
      <c r="H4" s="479"/>
      <c r="I4" s="479" t="s">
        <v>225</v>
      </c>
      <c r="J4" s="479"/>
      <c r="K4" s="479"/>
    </row>
    <row r="5" spans="1:11" ht="42.75" customHeight="1">
      <c r="A5" s="478"/>
      <c r="B5" s="478"/>
      <c r="C5" s="479"/>
      <c r="D5" s="479"/>
      <c r="E5" s="479"/>
      <c r="F5" s="333" t="s">
        <v>162</v>
      </c>
      <c r="G5" s="333" t="s">
        <v>163</v>
      </c>
      <c r="H5" s="333" t="s">
        <v>164</v>
      </c>
      <c r="I5" s="333" t="s">
        <v>162</v>
      </c>
      <c r="J5" s="333" t="s">
        <v>163</v>
      </c>
      <c r="K5" s="333" t="s">
        <v>164</v>
      </c>
    </row>
    <row r="6" spans="1:11" s="389" customFormat="1" ht="24.75" customHeight="1">
      <c r="A6" s="390" t="s">
        <v>0</v>
      </c>
      <c r="B6" s="390"/>
      <c r="C6" s="391">
        <v>60271.53</v>
      </c>
      <c r="D6" s="391">
        <f t="shared" ref="D6" si="0">D7+D12+D17</f>
        <v>63741.469999999994</v>
      </c>
      <c r="E6" s="391">
        <f>E7+E12+E17</f>
        <v>54158.8</v>
      </c>
      <c r="F6" s="392">
        <f>+C6/I6*100</f>
        <v>107.33484219222511</v>
      </c>
      <c r="G6" s="392">
        <f t="shared" ref="G6:H18" si="1">+D6/J6*100</f>
        <v>116.36188551561601</v>
      </c>
      <c r="H6" s="392">
        <f t="shared" si="1"/>
        <v>110.98567339118949</v>
      </c>
      <c r="I6" s="391">
        <v>56152.81</v>
      </c>
      <c r="J6" s="391">
        <v>54778.65</v>
      </c>
      <c r="K6" s="391">
        <v>48798.010000000009</v>
      </c>
    </row>
    <row r="7" spans="1:11" ht="24.75" customHeight="1">
      <c r="A7" s="393" t="s">
        <v>35</v>
      </c>
      <c r="B7" s="394"/>
      <c r="C7" s="395">
        <v>21610.07</v>
      </c>
      <c r="D7" s="395">
        <f t="shared" ref="D7:E7" si="2">D8+D9+D10+D11</f>
        <v>23866.53</v>
      </c>
      <c r="E7" s="395">
        <f t="shared" si="2"/>
        <v>22224.1</v>
      </c>
      <c r="F7" s="396">
        <f>+C7/I7*100</f>
        <v>110.85094366625614</v>
      </c>
      <c r="G7" s="396">
        <f t="shared" si="1"/>
        <v>122.30759888139153</v>
      </c>
      <c r="H7" s="396">
        <f t="shared" si="1"/>
        <v>113.65308859981394</v>
      </c>
      <c r="I7" s="395">
        <v>19494.71</v>
      </c>
      <c r="J7" s="395">
        <v>19513.53</v>
      </c>
      <c r="K7" s="395">
        <v>19554.330000000002</v>
      </c>
    </row>
    <row r="8" spans="1:11" ht="24.75" customHeight="1">
      <c r="A8" s="397"/>
      <c r="B8" s="398" t="s">
        <v>42</v>
      </c>
      <c r="C8" s="395">
        <v>21610.07</v>
      </c>
      <c r="D8" s="395">
        <v>23866.53</v>
      </c>
      <c r="E8" s="395">
        <v>22224.1</v>
      </c>
      <c r="F8" s="396">
        <f t="shared" ref="F8:F18" si="3">+C8/I8*100</f>
        <v>110.85094366625614</v>
      </c>
      <c r="G8" s="396">
        <f t="shared" si="1"/>
        <v>122.30759888139153</v>
      </c>
      <c r="H8" s="396">
        <f t="shared" si="1"/>
        <v>113.65308859981394</v>
      </c>
      <c r="I8" s="395">
        <v>19494.71</v>
      </c>
      <c r="J8" s="395">
        <v>19513.53</v>
      </c>
      <c r="K8" s="395">
        <v>19554.330000000002</v>
      </c>
    </row>
    <row r="9" spans="1:11" ht="24.75" customHeight="1">
      <c r="A9" s="397"/>
      <c r="B9" s="398" t="s">
        <v>43</v>
      </c>
      <c r="C9" s="395"/>
      <c r="D9" s="395"/>
      <c r="E9" s="395"/>
      <c r="F9" s="396"/>
      <c r="G9" s="396"/>
      <c r="H9" s="396"/>
      <c r="I9" s="395"/>
      <c r="J9" s="395"/>
      <c r="K9" s="395"/>
    </row>
    <row r="10" spans="1:11" ht="24.75" customHeight="1">
      <c r="A10" s="397"/>
      <c r="B10" s="398" t="s">
        <v>44</v>
      </c>
      <c r="C10" s="395"/>
      <c r="D10" s="395"/>
      <c r="E10" s="395"/>
      <c r="F10" s="396"/>
      <c r="G10" s="396"/>
      <c r="H10" s="396"/>
      <c r="I10" s="395"/>
      <c r="J10" s="395"/>
      <c r="K10" s="395"/>
    </row>
    <row r="11" spans="1:11" ht="24.75" customHeight="1">
      <c r="A11" s="397"/>
      <c r="B11" s="398" t="s">
        <v>47</v>
      </c>
      <c r="C11" s="395"/>
      <c r="D11" s="395"/>
      <c r="E11" s="395"/>
      <c r="F11" s="396"/>
      <c r="G11" s="396"/>
      <c r="H11" s="396"/>
      <c r="I11" s="395"/>
      <c r="J11" s="395"/>
      <c r="K11" s="395"/>
    </row>
    <row r="12" spans="1:11" ht="24.75" customHeight="1">
      <c r="A12" s="399" t="s">
        <v>36</v>
      </c>
      <c r="B12" s="400"/>
      <c r="C12" s="395">
        <v>37516.46</v>
      </c>
      <c r="D12" s="395">
        <f t="shared" ref="D12" si="4">D13+D14+D15+D16</f>
        <v>38877.939999999995</v>
      </c>
      <c r="E12" s="395">
        <f>E13+E14+E15+E16</f>
        <v>31320.700000000004</v>
      </c>
      <c r="F12" s="396">
        <f t="shared" si="3"/>
        <v>105.78118259408281</v>
      </c>
      <c r="G12" s="396">
        <f t="shared" si="1"/>
        <v>114.00780971416773</v>
      </c>
      <c r="H12" s="396">
        <f t="shared" si="1"/>
        <v>111.13062595090493</v>
      </c>
      <c r="I12" s="395">
        <v>35466.1</v>
      </c>
      <c r="J12" s="395">
        <v>34101.120000000003</v>
      </c>
      <c r="K12" s="395">
        <v>28183.680000000004</v>
      </c>
    </row>
    <row r="13" spans="1:11" ht="24.75" customHeight="1">
      <c r="A13" s="401"/>
      <c r="B13" s="398" t="s">
        <v>42</v>
      </c>
      <c r="C13" s="395">
        <v>37516.46</v>
      </c>
      <c r="D13" s="395">
        <v>38649.939999999995</v>
      </c>
      <c r="E13" s="395">
        <v>31275.700000000004</v>
      </c>
      <c r="F13" s="396">
        <f t="shared" si="3"/>
        <v>105.78118259408281</v>
      </c>
      <c r="G13" s="396">
        <f t="shared" si="1"/>
        <v>113.33920997316216</v>
      </c>
      <c r="H13" s="396">
        <f t="shared" si="1"/>
        <v>110.97095907986466</v>
      </c>
      <c r="I13" s="395">
        <v>35466.1</v>
      </c>
      <c r="J13" s="395">
        <v>34101.120000000003</v>
      </c>
      <c r="K13" s="395">
        <v>28183.680000000004</v>
      </c>
    </row>
    <row r="14" spans="1:11" ht="24.75" customHeight="1">
      <c r="A14" s="401"/>
      <c r="B14" s="398" t="s">
        <v>43</v>
      </c>
      <c r="C14" s="395"/>
      <c r="D14" s="395"/>
      <c r="E14" s="395"/>
      <c r="F14" s="396"/>
      <c r="G14" s="396"/>
      <c r="H14" s="396"/>
      <c r="I14" s="395"/>
      <c r="J14" s="395"/>
      <c r="K14" s="395"/>
    </row>
    <row r="15" spans="1:11" ht="24.75" customHeight="1">
      <c r="A15" s="401"/>
      <c r="B15" s="398" t="s">
        <v>44</v>
      </c>
      <c r="C15" s="395"/>
      <c r="D15" s="395">
        <v>228</v>
      </c>
      <c r="E15" s="395">
        <v>45</v>
      </c>
      <c r="F15" s="396"/>
      <c r="G15" s="396"/>
      <c r="H15" s="396"/>
      <c r="I15" s="395"/>
      <c r="J15" s="395"/>
      <c r="K15" s="395"/>
    </row>
    <row r="16" spans="1:11" ht="24.75" customHeight="1">
      <c r="A16" s="401"/>
      <c r="B16" s="398" t="s">
        <v>47</v>
      </c>
      <c r="C16" s="395"/>
      <c r="D16" s="395"/>
      <c r="E16" s="395"/>
      <c r="F16" s="396"/>
      <c r="G16" s="396"/>
      <c r="H16" s="396"/>
      <c r="I16" s="395"/>
      <c r="J16" s="395"/>
      <c r="K16" s="395"/>
    </row>
    <row r="17" spans="1:11" ht="24.75" customHeight="1">
      <c r="A17" s="399" t="s">
        <v>37</v>
      </c>
      <c r="B17" s="400"/>
      <c r="C17" s="395">
        <v>1145</v>
      </c>
      <c r="D17" s="395">
        <f t="shared" ref="D17:E17" si="5">D18+D19+D20</f>
        <v>997</v>
      </c>
      <c r="E17" s="395">
        <f t="shared" si="5"/>
        <v>614</v>
      </c>
      <c r="F17" s="396">
        <f t="shared" si="3"/>
        <v>96.057046979865774</v>
      </c>
      <c r="G17" s="396">
        <f t="shared" si="1"/>
        <v>85.652920962199303</v>
      </c>
      <c r="H17" s="396">
        <f t="shared" si="1"/>
        <v>57.924528301886788</v>
      </c>
      <c r="I17" s="395">
        <v>1192</v>
      </c>
      <c r="J17" s="395">
        <v>1164</v>
      </c>
      <c r="K17" s="395">
        <v>1060</v>
      </c>
    </row>
    <row r="18" spans="1:11" ht="24.75" customHeight="1">
      <c r="A18" s="397"/>
      <c r="B18" s="402" t="s">
        <v>45</v>
      </c>
      <c r="C18" s="395">
        <v>1145</v>
      </c>
      <c r="D18" s="395">
        <v>997</v>
      </c>
      <c r="E18" s="395">
        <v>614</v>
      </c>
      <c r="F18" s="396">
        <f t="shared" si="3"/>
        <v>96.057046979865774</v>
      </c>
      <c r="G18" s="396">
        <f t="shared" si="1"/>
        <v>85.652920962199303</v>
      </c>
      <c r="H18" s="396">
        <f t="shared" si="1"/>
        <v>57.924528301886788</v>
      </c>
      <c r="I18" s="395">
        <v>1192</v>
      </c>
      <c r="J18" s="395">
        <v>1164</v>
      </c>
      <c r="K18" s="395">
        <v>1060</v>
      </c>
    </row>
    <row r="19" spans="1:11" ht="24.75" customHeight="1">
      <c r="A19" s="397"/>
      <c r="B19" s="402" t="s">
        <v>46</v>
      </c>
      <c r="C19" s="394"/>
      <c r="D19" s="394"/>
      <c r="E19" s="394"/>
      <c r="F19" s="396"/>
      <c r="G19" s="396"/>
      <c r="H19" s="396"/>
      <c r="I19" s="394"/>
      <c r="J19" s="394"/>
      <c r="K19" s="394"/>
    </row>
    <row r="20" spans="1:11" ht="24.75" customHeight="1">
      <c r="A20" s="403"/>
      <c r="B20" s="404" t="s">
        <v>22</v>
      </c>
      <c r="C20" s="405"/>
      <c r="D20" s="405"/>
      <c r="E20" s="405"/>
      <c r="F20" s="405"/>
      <c r="G20" s="405"/>
      <c r="H20" s="405"/>
      <c r="I20" s="405"/>
      <c r="J20" s="405"/>
      <c r="K20" s="405"/>
    </row>
    <row r="21" spans="1:11" ht="21.75" customHeight="1"/>
  </sheetData>
  <mergeCells count="6">
    <mergeCell ref="A4:B5"/>
    <mergeCell ref="I4:K4"/>
    <mergeCell ref="F4:H4"/>
    <mergeCell ref="C4:C5"/>
    <mergeCell ref="D4:D5"/>
    <mergeCell ref="E4:E5"/>
  </mergeCells>
  <pageMargins left="1.01" right="0.44" top="0.67"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H26"/>
  <sheetViews>
    <sheetView workbookViewId="0">
      <selection activeCell="H1" sqref="H1:H1048576"/>
    </sheetView>
  </sheetViews>
  <sheetFormatPr defaultColWidth="9.140625" defaultRowHeight="15"/>
  <cols>
    <col min="1" max="1" width="4" style="84" customWidth="1"/>
    <col min="2" max="2" width="26.7109375" style="84" customWidth="1"/>
    <col min="3" max="6" width="11" style="84" customWidth="1"/>
    <col min="7" max="7" width="12.85546875" style="84" customWidth="1"/>
    <col min="8" max="8" width="11.42578125" style="84" hidden="1" customWidth="1"/>
    <col min="9" max="16384" width="9.140625" style="84"/>
  </cols>
  <sheetData>
    <row r="1" spans="1:8" ht="24" customHeight="1">
      <c r="A1" s="406" t="s">
        <v>206</v>
      </c>
      <c r="B1" s="407"/>
      <c r="C1" s="407"/>
      <c r="D1" s="407"/>
      <c r="E1" s="407"/>
      <c r="F1" s="407"/>
      <c r="G1" s="407"/>
    </row>
    <row r="2" spans="1:8" ht="19.5" customHeight="1">
      <c r="A2" s="480" t="s">
        <v>246</v>
      </c>
      <c r="B2" s="480"/>
      <c r="C2" s="408"/>
      <c r="D2" s="408"/>
      <c r="E2" s="408"/>
      <c r="F2" s="408"/>
      <c r="G2" s="408"/>
    </row>
    <row r="3" spans="1:8" ht="24" customHeight="1">
      <c r="A3" s="409"/>
      <c r="B3" s="410"/>
      <c r="C3" s="410"/>
      <c r="D3" s="410"/>
      <c r="E3" s="410"/>
      <c r="F3" s="410"/>
      <c r="G3" s="411"/>
    </row>
    <row r="4" spans="1:8" ht="104.25" customHeight="1">
      <c r="A4" s="483"/>
      <c r="B4" s="483"/>
      <c r="C4" s="412" t="s">
        <v>182</v>
      </c>
      <c r="D4" s="412" t="s">
        <v>183</v>
      </c>
      <c r="E4" s="412" t="s">
        <v>203</v>
      </c>
      <c r="F4" s="412" t="s">
        <v>204</v>
      </c>
      <c r="G4" s="412" t="s">
        <v>205</v>
      </c>
      <c r="H4" s="413" t="s">
        <v>193</v>
      </c>
    </row>
    <row r="5" spans="1:8" ht="21.75" customHeight="1">
      <c r="A5" s="481" t="s">
        <v>198</v>
      </c>
      <c r="B5" s="481"/>
      <c r="C5" s="414"/>
      <c r="D5" s="414"/>
      <c r="E5" s="415"/>
      <c r="F5" s="415"/>
      <c r="G5" s="415"/>
    </row>
    <row r="6" spans="1:8" s="79" customFormat="1" ht="21.75" customHeight="1">
      <c r="A6" s="317" t="s">
        <v>199</v>
      </c>
      <c r="B6" s="384"/>
      <c r="C6" s="416">
        <f>+C7</f>
        <v>129.25</v>
      </c>
      <c r="D6" s="417">
        <f>+D7</f>
        <v>1166.28</v>
      </c>
      <c r="E6" s="416">
        <f>+C6/H6*100</f>
        <v>108.64996637525219</v>
      </c>
      <c r="F6" s="416">
        <v>108.16</v>
      </c>
      <c r="G6" s="416">
        <v>112.91</v>
      </c>
      <c r="H6" s="417">
        <f>+H7</f>
        <v>118.96</v>
      </c>
    </row>
    <row r="7" spans="1:8" ht="21.75" customHeight="1">
      <c r="A7" s="323"/>
      <c r="B7" s="324" t="s">
        <v>42</v>
      </c>
      <c r="C7" s="418">
        <v>129.25</v>
      </c>
      <c r="D7" s="419">
        <v>1166.28</v>
      </c>
      <c r="E7" s="420">
        <f>+C7/H7*100</f>
        <v>108.64996637525219</v>
      </c>
      <c r="F7" s="420">
        <v>108.16</v>
      </c>
      <c r="G7" s="420">
        <v>112.91</v>
      </c>
      <c r="H7" s="419">
        <v>118.96</v>
      </c>
    </row>
    <row r="8" spans="1:8" ht="21.75" customHeight="1">
      <c r="A8" s="323"/>
      <c r="B8" s="324" t="s">
        <v>43</v>
      </c>
      <c r="C8" s="418"/>
      <c r="D8" s="419"/>
      <c r="E8" s="421"/>
      <c r="F8" s="420"/>
      <c r="G8" s="420"/>
      <c r="H8" s="419"/>
    </row>
    <row r="9" spans="1:8" ht="21.75" customHeight="1">
      <c r="A9" s="323"/>
      <c r="B9" s="324" t="s">
        <v>44</v>
      </c>
      <c r="C9" s="418"/>
      <c r="D9" s="419"/>
      <c r="E9" s="421"/>
      <c r="F9" s="420"/>
      <c r="G9" s="420"/>
      <c r="H9" s="419"/>
    </row>
    <row r="10" spans="1:8" ht="21.75" customHeight="1">
      <c r="A10" s="323"/>
      <c r="B10" s="324" t="s">
        <v>200</v>
      </c>
      <c r="C10" s="418"/>
      <c r="D10" s="419"/>
      <c r="E10" s="421"/>
      <c r="F10" s="420"/>
      <c r="G10" s="420"/>
      <c r="H10" s="419"/>
    </row>
    <row r="11" spans="1:8" s="79" customFormat="1" ht="21.75" customHeight="1">
      <c r="A11" s="317" t="s">
        <v>229</v>
      </c>
      <c r="B11" s="384"/>
      <c r="C11" s="417">
        <f>+C12</f>
        <v>11057.08</v>
      </c>
      <c r="D11" s="417">
        <f>+D12</f>
        <v>87650.69</v>
      </c>
      <c r="E11" s="422">
        <f>+C11/H11*100</f>
        <v>105.15430190868369</v>
      </c>
      <c r="F11" s="422">
        <v>128.56</v>
      </c>
      <c r="G11" s="422">
        <v>127.11</v>
      </c>
      <c r="H11" s="417">
        <f>+H12</f>
        <v>10515.1</v>
      </c>
    </row>
    <row r="12" spans="1:8" ht="21.75" customHeight="1">
      <c r="A12" s="323"/>
      <c r="B12" s="324" t="s">
        <v>42</v>
      </c>
      <c r="C12" s="418">
        <v>11057.08</v>
      </c>
      <c r="D12" s="418">
        <v>87650.69</v>
      </c>
      <c r="E12" s="423">
        <f>+C12/H12*100</f>
        <v>105.15430190868369</v>
      </c>
      <c r="F12" s="423">
        <v>128.56</v>
      </c>
      <c r="G12" s="423">
        <v>127.11</v>
      </c>
      <c r="H12" s="418">
        <v>10515.1</v>
      </c>
    </row>
    <row r="13" spans="1:8" ht="21.75" customHeight="1">
      <c r="A13" s="323"/>
      <c r="B13" s="324" t="s">
        <v>43</v>
      </c>
      <c r="C13" s="418"/>
      <c r="D13" s="418"/>
      <c r="E13" s="423"/>
      <c r="F13" s="423"/>
      <c r="G13" s="423"/>
      <c r="H13" s="418"/>
    </row>
    <row r="14" spans="1:8" ht="21.75" customHeight="1">
      <c r="A14" s="323"/>
      <c r="B14" s="324" t="s">
        <v>44</v>
      </c>
      <c r="C14" s="424"/>
      <c r="D14" s="417"/>
      <c r="E14" s="416"/>
      <c r="F14" s="416"/>
      <c r="G14" s="416"/>
      <c r="H14" s="417"/>
    </row>
    <row r="15" spans="1:8" ht="21.75" customHeight="1">
      <c r="A15" s="323"/>
      <c r="B15" s="324" t="s">
        <v>200</v>
      </c>
      <c r="C15" s="418"/>
      <c r="D15" s="418"/>
      <c r="E15" s="423"/>
      <c r="F15" s="423"/>
      <c r="G15" s="423"/>
      <c r="H15" s="418"/>
    </row>
    <row r="16" spans="1:8" ht="21.75" customHeight="1">
      <c r="A16" s="482" t="s">
        <v>201</v>
      </c>
      <c r="B16" s="482"/>
      <c r="C16" s="417"/>
      <c r="D16" s="417"/>
      <c r="E16" s="416"/>
      <c r="F16" s="416"/>
      <c r="G16" s="416"/>
      <c r="H16" s="417"/>
    </row>
    <row r="17" spans="1:8" s="79" customFormat="1" ht="21.75" customHeight="1">
      <c r="A17" s="317" t="s">
        <v>202</v>
      </c>
      <c r="B17" s="384"/>
      <c r="C17" s="424">
        <f>+C18+C20</f>
        <v>107.97</v>
      </c>
      <c r="D17" s="424">
        <f>+D18+D20</f>
        <v>1183.27</v>
      </c>
      <c r="E17" s="422">
        <f>+C17/H17*100</f>
        <v>113.06943135406848</v>
      </c>
      <c r="F17" s="422">
        <v>102.56</v>
      </c>
      <c r="G17" s="422">
        <v>104.68</v>
      </c>
      <c r="H17" s="424">
        <f>+H18+H20</f>
        <v>95.49</v>
      </c>
    </row>
    <row r="18" spans="1:8" ht="21.75" customHeight="1">
      <c r="A18" s="323"/>
      <c r="B18" s="324" t="s">
        <v>42</v>
      </c>
      <c r="C18" s="418">
        <v>107.85</v>
      </c>
      <c r="D18" s="418">
        <v>1181.97</v>
      </c>
      <c r="E18" s="420">
        <f>+C18/H18*100</f>
        <v>113.06216584547646</v>
      </c>
      <c r="F18" s="423">
        <v>102.45</v>
      </c>
      <c r="G18" s="423">
        <v>104.56</v>
      </c>
      <c r="H18" s="418">
        <v>95.39</v>
      </c>
    </row>
    <row r="19" spans="1:8" ht="21.75" customHeight="1">
      <c r="A19" s="323"/>
      <c r="B19" s="324" t="s">
        <v>43</v>
      </c>
      <c r="C19" s="418"/>
      <c r="D19" s="418"/>
      <c r="E19" s="420"/>
      <c r="F19" s="423"/>
      <c r="G19" s="423"/>
      <c r="H19" s="418"/>
    </row>
    <row r="20" spans="1:8" ht="21.75" customHeight="1">
      <c r="A20" s="323"/>
      <c r="B20" s="324" t="s">
        <v>44</v>
      </c>
      <c r="C20" s="418">
        <v>0.12</v>
      </c>
      <c r="D20" s="418">
        <v>1.3</v>
      </c>
      <c r="E20" s="420">
        <f>+C20/H20*100</f>
        <v>120</v>
      </c>
      <c r="F20" s="423"/>
      <c r="G20" s="425"/>
      <c r="H20" s="418">
        <v>0.1</v>
      </c>
    </row>
    <row r="21" spans="1:8" ht="21.75" customHeight="1">
      <c r="A21" s="323"/>
      <c r="B21" s="324" t="s">
        <v>200</v>
      </c>
      <c r="C21" s="418"/>
      <c r="D21" s="418"/>
      <c r="E21" s="423"/>
      <c r="F21" s="423"/>
      <c r="G21" s="425"/>
      <c r="H21" s="418"/>
    </row>
    <row r="22" spans="1:8" s="79" customFormat="1" ht="21.75" customHeight="1">
      <c r="A22" s="317" t="s">
        <v>230</v>
      </c>
      <c r="B22" s="384"/>
      <c r="C22" s="417">
        <f>+C23+C25</f>
        <v>4306.6899999999996</v>
      </c>
      <c r="D22" s="417">
        <f>+D23+D25</f>
        <v>45761.17</v>
      </c>
      <c r="E22" s="416">
        <f>+C22/H22*100</f>
        <v>110.3778541533714</v>
      </c>
      <c r="F22" s="416">
        <v>104.49</v>
      </c>
      <c r="G22" s="416">
        <v>124.16</v>
      </c>
      <c r="H22" s="417">
        <f>+H23+H25</f>
        <v>3901.77</v>
      </c>
    </row>
    <row r="23" spans="1:8" ht="21.75" customHeight="1">
      <c r="A23" s="323"/>
      <c r="B23" s="324" t="s">
        <v>42</v>
      </c>
      <c r="C23" s="418">
        <v>4301.6899999999996</v>
      </c>
      <c r="D23" s="418">
        <v>45706.57</v>
      </c>
      <c r="E23" s="423">
        <f>+C23/H23*100</f>
        <v>110.36284850055287</v>
      </c>
      <c r="F23" s="423">
        <v>104.37</v>
      </c>
      <c r="G23" s="423">
        <v>124.02</v>
      </c>
      <c r="H23" s="418">
        <v>3897.77</v>
      </c>
    </row>
    <row r="24" spans="1:8" ht="21.75" customHeight="1">
      <c r="A24" s="323"/>
      <c r="B24" s="324" t="s">
        <v>43</v>
      </c>
      <c r="C24" s="417"/>
      <c r="D24" s="424"/>
      <c r="E24" s="423"/>
      <c r="F24" s="422"/>
      <c r="G24" s="422"/>
      <c r="H24" s="424"/>
    </row>
    <row r="25" spans="1:8" ht="21.75" customHeight="1">
      <c r="A25" s="323"/>
      <c r="B25" s="324" t="s">
        <v>44</v>
      </c>
      <c r="C25" s="426">
        <v>5</v>
      </c>
      <c r="D25" s="426">
        <v>54.6</v>
      </c>
      <c r="E25" s="423">
        <f>+C25/H25*100</f>
        <v>125</v>
      </c>
      <c r="F25" s="427"/>
      <c r="G25" s="427"/>
      <c r="H25" s="426">
        <v>4</v>
      </c>
    </row>
    <row r="26" spans="1:8" ht="21.75" customHeight="1">
      <c r="A26" s="428"/>
      <c r="B26" s="429" t="s">
        <v>200</v>
      </c>
      <c r="C26" s="430"/>
      <c r="D26" s="430"/>
      <c r="E26" s="430"/>
      <c r="F26" s="430"/>
      <c r="G26" s="430"/>
    </row>
  </sheetData>
  <mergeCells count="4">
    <mergeCell ref="A2:B2"/>
    <mergeCell ref="A5:B5"/>
    <mergeCell ref="A16:B16"/>
    <mergeCell ref="A4:B4"/>
  </mergeCells>
  <pageMargins left="1.07" right="0.28000000000000003" top="0.48" bottom="0.62992125984252001" header="0.31496062992126" footer="0.196850393700787"/>
  <pageSetup paperSize="9" firstPageNumber="15" orientation="portrait" r:id="rId1"/>
  <headerFooter alignWithMargins="0"/>
</worksheet>
</file>

<file path=xl/worksheets/sheet17.xml><?xml version="1.0" encoding="utf-8"?>
<worksheet xmlns="http://schemas.openxmlformats.org/spreadsheetml/2006/main" xmlns:r="http://schemas.openxmlformats.org/officeDocument/2006/relationships">
  <dimension ref="A1:K29"/>
  <sheetViews>
    <sheetView workbookViewId="0">
      <selection activeCell="I1" sqref="I1:K1048576"/>
    </sheetView>
  </sheetViews>
  <sheetFormatPr defaultColWidth="9.140625" defaultRowHeight="15.75"/>
  <cols>
    <col min="1" max="1" width="2.28515625" style="3" customWidth="1"/>
    <col min="2" max="2" width="28.5703125" style="3" customWidth="1"/>
    <col min="3" max="5" width="10.28515625" style="3" customWidth="1"/>
    <col min="6" max="8" width="9.140625" style="3" customWidth="1"/>
    <col min="9" max="11" width="10.140625" style="3" hidden="1" customWidth="1"/>
    <col min="12" max="16384" width="9.140625" style="3"/>
  </cols>
  <sheetData>
    <row r="1" spans="1:11" ht="24" customHeight="1">
      <c r="A1" s="172" t="s">
        <v>259</v>
      </c>
      <c r="B1" s="179"/>
      <c r="C1" s="179"/>
      <c r="D1" s="179"/>
      <c r="E1" s="179"/>
      <c r="F1" s="179"/>
      <c r="G1" s="179"/>
      <c r="H1" s="179"/>
      <c r="I1" s="180"/>
    </row>
    <row r="2" spans="1:11" ht="33" customHeight="1">
      <c r="A2" s="172"/>
      <c r="B2" s="179"/>
      <c r="C2" s="179"/>
      <c r="D2" s="179"/>
      <c r="E2" s="179"/>
      <c r="F2" s="179"/>
      <c r="G2" s="179"/>
      <c r="H2" s="179"/>
      <c r="I2" s="180"/>
    </row>
    <row r="3" spans="1:11" s="84" customFormat="1" ht="29.25" customHeight="1">
      <c r="A3" s="478"/>
      <c r="B3" s="478"/>
      <c r="C3" s="479" t="s">
        <v>159</v>
      </c>
      <c r="D3" s="479" t="s">
        <v>160</v>
      </c>
      <c r="E3" s="479" t="s">
        <v>161</v>
      </c>
      <c r="F3" s="479" t="s">
        <v>151</v>
      </c>
      <c r="G3" s="479"/>
      <c r="H3" s="479"/>
      <c r="I3" s="479" t="s">
        <v>225</v>
      </c>
      <c r="J3" s="479"/>
      <c r="K3" s="479"/>
    </row>
    <row r="4" spans="1:11" s="84" customFormat="1" ht="34.5" customHeight="1">
      <c r="A4" s="478"/>
      <c r="B4" s="478"/>
      <c r="C4" s="479"/>
      <c r="D4" s="479"/>
      <c r="E4" s="479"/>
      <c r="F4" s="333" t="s">
        <v>162</v>
      </c>
      <c r="G4" s="333" t="s">
        <v>163</v>
      </c>
      <c r="H4" s="333" t="s">
        <v>164</v>
      </c>
      <c r="I4" s="333" t="s">
        <v>162</v>
      </c>
      <c r="J4" s="333" t="s">
        <v>163</v>
      </c>
      <c r="K4" s="333" t="s">
        <v>164</v>
      </c>
    </row>
    <row r="5" spans="1:11" s="84" customFormat="1" ht="23.25" customHeight="1">
      <c r="A5" s="481" t="s">
        <v>198</v>
      </c>
      <c r="B5" s="481"/>
      <c r="C5" s="314"/>
      <c r="D5" s="314"/>
      <c r="E5" s="314"/>
      <c r="F5" s="314"/>
      <c r="G5" s="315"/>
      <c r="H5" s="315"/>
      <c r="I5" s="316"/>
    </row>
    <row r="6" spans="1:11" s="79" customFormat="1" ht="23.25" customHeight="1">
      <c r="A6" s="317" t="s">
        <v>199</v>
      </c>
      <c r="B6" s="318"/>
      <c r="C6" s="319">
        <v>381.23</v>
      </c>
      <c r="D6" s="320">
        <v>421.53</v>
      </c>
      <c r="E6" s="319">
        <v>363.52</v>
      </c>
      <c r="F6" s="321">
        <f t="shared" ref="F6:H7" si="0">+C6/I6*100</f>
        <v>111.00984217576146</v>
      </c>
      <c r="G6" s="321">
        <f t="shared" si="0"/>
        <v>122.48082287308226</v>
      </c>
      <c r="H6" s="321">
        <f t="shared" si="0"/>
        <v>105.27962002954038</v>
      </c>
      <c r="I6" s="322">
        <v>343.42</v>
      </c>
      <c r="J6" s="322">
        <v>344.16</v>
      </c>
      <c r="K6" s="322">
        <v>345.28999999999996</v>
      </c>
    </row>
    <row r="7" spans="1:11" s="84" customFormat="1" ht="23.25" customHeight="1">
      <c r="A7" s="323"/>
      <c r="B7" s="324" t="s">
        <v>42</v>
      </c>
      <c r="C7" s="325">
        <v>381.23</v>
      </c>
      <c r="D7" s="326">
        <v>421.53</v>
      </c>
      <c r="E7" s="325">
        <v>363.52</v>
      </c>
      <c r="F7" s="327">
        <f t="shared" si="0"/>
        <v>111.00984217576146</v>
      </c>
      <c r="G7" s="327">
        <f t="shared" si="0"/>
        <v>122.48082287308226</v>
      </c>
      <c r="H7" s="327">
        <f t="shared" si="0"/>
        <v>105.27962002954038</v>
      </c>
      <c r="I7" s="328">
        <v>343.42</v>
      </c>
      <c r="J7" s="328">
        <v>344.16</v>
      </c>
      <c r="K7" s="322">
        <v>345.28999999999996</v>
      </c>
    </row>
    <row r="8" spans="1:11" s="84" customFormat="1" ht="23.25" customHeight="1">
      <c r="A8" s="323"/>
      <c r="B8" s="324" t="s">
        <v>43</v>
      </c>
      <c r="C8" s="325"/>
      <c r="D8" s="320"/>
      <c r="E8" s="325"/>
      <c r="F8" s="321"/>
      <c r="G8" s="329"/>
      <c r="H8" s="329"/>
      <c r="I8" s="328"/>
      <c r="J8" s="328"/>
      <c r="K8" s="322"/>
    </row>
    <row r="9" spans="1:11" s="84" customFormat="1" ht="23.25" customHeight="1">
      <c r="A9" s="323"/>
      <c r="B9" s="324" t="s">
        <v>44</v>
      </c>
      <c r="C9" s="325"/>
      <c r="D9" s="320"/>
      <c r="E9" s="325"/>
      <c r="F9" s="321"/>
      <c r="G9" s="329"/>
      <c r="H9" s="329"/>
      <c r="I9" s="328"/>
      <c r="J9" s="328"/>
      <c r="K9" s="322"/>
    </row>
    <row r="10" spans="1:11" s="84" customFormat="1" ht="23.25" customHeight="1">
      <c r="A10" s="323"/>
      <c r="B10" s="324" t="s">
        <v>200</v>
      </c>
      <c r="C10" s="325"/>
      <c r="D10" s="320"/>
      <c r="E10" s="325"/>
      <c r="F10" s="321"/>
      <c r="G10" s="329"/>
      <c r="H10" s="329"/>
      <c r="I10" s="328"/>
      <c r="J10" s="328"/>
      <c r="K10" s="322"/>
    </row>
    <row r="11" spans="1:11" s="79" customFormat="1" ht="23.25" customHeight="1">
      <c r="A11" s="317" t="s">
        <v>229</v>
      </c>
      <c r="B11" s="318"/>
      <c r="C11" s="319">
        <v>27564.769999999997</v>
      </c>
      <c r="D11" s="320">
        <v>30230.480000000003</v>
      </c>
      <c r="E11" s="319">
        <v>29855.440000000002</v>
      </c>
      <c r="F11" s="321">
        <f t="shared" ref="F11:H12" si="1">+C11/I11*100</f>
        <v>122.94317671941246</v>
      </c>
      <c r="G11" s="321">
        <f t="shared" si="1"/>
        <v>134.81738621646787</v>
      </c>
      <c r="H11" s="321">
        <f t="shared" si="1"/>
        <v>123.80433439408303</v>
      </c>
      <c r="I11" s="322">
        <v>22420.739999999998</v>
      </c>
      <c r="J11" s="322">
        <v>22423.280000000006</v>
      </c>
      <c r="K11" s="322">
        <v>24115.02</v>
      </c>
    </row>
    <row r="12" spans="1:11" s="84" customFormat="1" ht="23.25" customHeight="1">
      <c r="A12" s="323"/>
      <c r="B12" s="324" t="s">
        <v>42</v>
      </c>
      <c r="C12" s="325">
        <v>27564.769999999997</v>
      </c>
      <c r="D12" s="326">
        <v>30230.480000000003</v>
      </c>
      <c r="E12" s="325">
        <v>29855.440000000002</v>
      </c>
      <c r="F12" s="327">
        <f t="shared" si="1"/>
        <v>122.94317671941246</v>
      </c>
      <c r="G12" s="327">
        <f t="shared" si="1"/>
        <v>134.81738621646787</v>
      </c>
      <c r="H12" s="327">
        <f t="shared" si="1"/>
        <v>123.80433439408303</v>
      </c>
      <c r="I12" s="328">
        <v>22420.739999999998</v>
      </c>
      <c r="J12" s="328">
        <v>22423.280000000006</v>
      </c>
      <c r="K12" s="322">
        <v>24115.02</v>
      </c>
    </row>
    <row r="13" spans="1:11" s="84" customFormat="1" ht="23.25" customHeight="1">
      <c r="A13" s="323"/>
      <c r="B13" s="324" t="s">
        <v>43</v>
      </c>
      <c r="C13" s="325"/>
      <c r="D13" s="320"/>
      <c r="E13" s="325"/>
      <c r="F13" s="321"/>
      <c r="G13" s="329"/>
      <c r="H13" s="329"/>
      <c r="I13" s="328"/>
      <c r="J13" s="328"/>
      <c r="K13" s="322"/>
    </row>
    <row r="14" spans="1:11" s="84" customFormat="1" ht="23.25" customHeight="1">
      <c r="A14" s="323"/>
      <c r="B14" s="324" t="s">
        <v>44</v>
      </c>
      <c r="C14" s="325"/>
      <c r="D14" s="320"/>
      <c r="E14" s="325"/>
      <c r="F14" s="321"/>
      <c r="G14" s="329"/>
      <c r="H14" s="329"/>
      <c r="I14" s="328"/>
      <c r="J14" s="328"/>
      <c r="K14" s="322"/>
    </row>
    <row r="15" spans="1:11" s="84" customFormat="1" ht="23.25" customHeight="1">
      <c r="A15" s="323"/>
      <c r="B15" s="324" t="s">
        <v>200</v>
      </c>
      <c r="C15" s="325"/>
      <c r="D15" s="320"/>
      <c r="E15" s="325"/>
      <c r="F15" s="321"/>
      <c r="G15" s="329"/>
      <c r="H15" s="329"/>
      <c r="I15" s="328"/>
      <c r="J15" s="328"/>
      <c r="K15" s="322"/>
    </row>
    <row r="16" spans="1:11" s="84" customFormat="1" ht="23.25" customHeight="1">
      <c r="A16" s="482" t="s">
        <v>201</v>
      </c>
      <c r="B16" s="482"/>
      <c r="C16" s="325"/>
      <c r="D16" s="320"/>
      <c r="E16" s="325"/>
      <c r="F16" s="321"/>
      <c r="G16" s="329"/>
      <c r="H16" s="329"/>
      <c r="I16" s="328"/>
      <c r="J16" s="328"/>
      <c r="K16" s="322"/>
    </row>
    <row r="17" spans="1:11" s="79" customFormat="1" ht="23.25" customHeight="1">
      <c r="A17" s="317" t="s">
        <v>202</v>
      </c>
      <c r="B17" s="318"/>
      <c r="C17" s="319">
        <v>429.76</v>
      </c>
      <c r="D17" s="320">
        <v>448.38</v>
      </c>
      <c r="E17" s="319">
        <v>305.13</v>
      </c>
      <c r="F17" s="321">
        <f t="shared" ref="F17:H18" si="2">+C17/I17*100</f>
        <v>102.68565421007358</v>
      </c>
      <c r="G17" s="321">
        <f t="shared" si="2"/>
        <v>113.09019370460047</v>
      </c>
      <c r="H17" s="321">
        <f t="shared" si="2"/>
        <v>96.740750134745255</v>
      </c>
      <c r="I17" s="322">
        <v>418.52</v>
      </c>
      <c r="J17" s="322">
        <v>396.48</v>
      </c>
      <c r="K17" s="322">
        <v>315.40999999999997</v>
      </c>
    </row>
    <row r="18" spans="1:11" s="84" customFormat="1" ht="23.25" customHeight="1">
      <c r="A18" s="323"/>
      <c r="B18" s="324" t="s">
        <v>42</v>
      </c>
      <c r="C18" s="325">
        <v>429.76</v>
      </c>
      <c r="D18" s="326">
        <v>447.28999999999996</v>
      </c>
      <c r="E18" s="325">
        <v>304.92000000000007</v>
      </c>
      <c r="F18" s="327">
        <f t="shared" si="2"/>
        <v>102.68565421007358</v>
      </c>
      <c r="G18" s="327">
        <f t="shared" si="2"/>
        <v>112.81527441485066</v>
      </c>
      <c r="H18" s="327">
        <f t="shared" si="2"/>
        <v>96.674170127770225</v>
      </c>
      <c r="I18" s="328">
        <v>418.52</v>
      </c>
      <c r="J18" s="328">
        <v>396.48</v>
      </c>
      <c r="K18" s="328">
        <v>315.40999999999997</v>
      </c>
    </row>
    <row r="19" spans="1:11" s="84" customFormat="1" ht="23.25" customHeight="1">
      <c r="A19" s="323"/>
      <c r="B19" s="324" t="s">
        <v>43</v>
      </c>
      <c r="C19" s="325"/>
      <c r="D19" s="320"/>
      <c r="E19" s="325"/>
      <c r="F19" s="321"/>
      <c r="G19" s="329"/>
      <c r="H19" s="329"/>
      <c r="I19" s="328"/>
      <c r="J19" s="328"/>
      <c r="K19" s="322"/>
    </row>
    <row r="20" spans="1:11" s="84" customFormat="1" ht="23.25" customHeight="1">
      <c r="A20" s="323"/>
      <c r="B20" s="324" t="s">
        <v>44</v>
      </c>
      <c r="C20" s="325"/>
      <c r="D20" s="326">
        <v>1.0900000000000001</v>
      </c>
      <c r="E20" s="325">
        <v>0.20999999999999996</v>
      </c>
      <c r="F20" s="327"/>
      <c r="G20" s="329"/>
      <c r="H20" s="329"/>
      <c r="I20" s="328"/>
      <c r="J20" s="328"/>
      <c r="K20" s="328"/>
    </row>
    <row r="21" spans="1:11" s="84" customFormat="1" ht="23.25" customHeight="1">
      <c r="A21" s="323"/>
      <c r="B21" s="324" t="s">
        <v>200</v>
      </c>
      <c r="C21" s="325"/>
      <c r="D21" s="320"/>
      <c r="E21" s="325"/>
      <c r="F21" s="321"/>
      <c r="G21" s="329"/>
      <c r="H21" s="329"/>
      <c r="I21" s="328"/>
      <c r="J21" s="328"/>
      <c r="K21" s="322"/>
    </row>
    <row r="22" spans="1:11" s="79" customFormat="1" ht="23.25" customHeight="1">
      <c r="A22" s="317" t="s">
        <v>230</v>
      </c>
      <c r="B22" s="318"/>
      <c r="C22" s="319">
        <v>16437.21</v>
      </c>
      <c r="D22" s="320">
        <v>16956.120000000003</v>
      </c>
      <c r="E22" s="319">
        <v>12367.839999999997</v>
      </c>
      <c r="F22" s="321">
        <f t="shared" ref="F22:H23" si="3">+C22/I22*100</f>
        <v>127.20792351989276</v>
      </c>
      <c r="G22" s="321">
        <f t="shared" si="3"/>
        <v>136.9255442340025</v>
      </c>
      <c r="H22" s="321">
        <f t="shared" si="3"/>
        <v>107.07613776361387</v>
      </c>
      <c r="I22" s="322">
        <v>12921.53</v>
      </c>
      <c r="J22" s="322">
        <v>12383.459999999997</v>
      </c>
      <c r="K22" s="322">
        <v>11550.51</v>
      </c>
    </row>
    <row r="23" spans="1:11" s="84" customFormat="1" ht="23.25" customHeight="1">
      <c r="A23" s="323"/>
      <c r="B23" s="324" t="s">
        <v>42</v>
      </c>
      <c r="C23" s="325">
        <v>16437.21</v>
      </c>
      <c r="D23" s="326">
        <v>16910.520000000004</v>
      </c>
      <c r="E23" s="325">
        <v>12358.839999999997</v>
      </c>
      <c r="F23" s="327">
        <f t="shared" si="3"/>
        <v>127.20792351989276</v>
      </c>
      <c r="G23" s="327">
        <f t="shared" si="3"/>
        <v>136.55731112306259</v>
      </c>
      <c r="H23" s="327">
        <f t="shared" si="3"/>
        <v>106.99821912625499</v>
      </c>
      <c r="I23" s="328">
        <v>12921.53</v>
      </c>
      <c r="J23" s="328">
        <v>12383.459999999997</v>
      </c>
      <c r="K23" s="322">
        <v>11550.51</v>
      </c>
    </row>
    <row r="24" spans="1:11" s="84" customFormat="1" ht="23.25" customHeight="1">
      <c r="A24" s="323"/>
      <c r="B24" s="324" t="s">
        <v>43</v>
      </c>
      <c r="C24" s="330"/>
      <c r="D24" s="330"/>
      <c r="E24" s="330"/>
      <c r="F24" s="331"/>
      <c r="G24" s="332"/>
      <c r="H24" s="332"/>
      <c r="I24" s="328"/>
      <c r="J24" s="328"/>
      <c r="K24" s="322"/>
    </row>
    <row r="25" spans="1:11" s="84" customFormat="1" ht="23.25" customHeight="1">
      <c r="A25" s="323"/>
      <c r="B25" s="324" t="s">
        <v>44</v>
      </c>
      <c r="C25" s="373"/>
      <c r="D25" s="373">
        <v>45.6</v>
      </c>
      <c r="E25" s="373">
        <v>9</v>
      </c>
      <c r="F25" s="374"/>
      <c r="G25" s="332"/>
      <c r="H25" s="332"/>
      <c r="I25" s="328"/>
      <c r="J25" s="328"/>
      <c r="K25" s="328"/>
    </row>
    <row r="26" spans="1:11" ht="23.25" customHeight="1">
      <c r="A26" s="177"/>
      <c r="B26" s="178" t="s">
        <v>200</v>
      </c>
      <c r="C26" s="184"/>
      <c r="D26" s="184"/>
      <c r="E26" s="184"/>
      <c r="F26" s="184"/>
      <c r="G26" s="185"/>
      <c r="H26" s="185"/>
      <c r="I26" s="180"/>
    </row>
    <row r="27" spans="1:11">
      <c r="A27" s="484"/>
      <c r="B27" s="484"/>
      <c r="C27" s="176"/>
      <c r="D27" s="176"/>
      <c r="E27" s="176"/>
      <c r="F27" s="176"/>
      <c r="G27" s="181"/>
      <c r="H27" s="181"/>
      <c r="I27" s="180"/>
    </row>
    <row r="28" spans="1:11">
      <c r="A28" s="173"/>
      <c r="B28" s="174"/>
      <c r="C28" s="176"/>
      <c r="D28" s="176"/>
      <c r="E28" s="176"/>
      <c r="F28" s="176"/>
      <c r="G28" s="182"/>
      <c r="H28" s="182"/>
      <c r="I28" s="180"/>
    </row>
    <row r="29" spans="1:11">
      <c r="A29" s="175"/>
      <c r="B29" s="176"/>
      <c r="C29" s="183"/>
      <c r="D29" s="183"/>
      <c r="E29" s="183"/>
      <c r="F29" s="183"/>
      <c r="G29" s="182"/>
      <c r="H29" s="182"/>
      <c r="I29" s="180"/>
    </row>
  </sheetData>
  <mergeCells count="9">
    <mergeCell ref="I3:K3"/>
    <mergeCell ref="F3:H3"/>
    <mergeCell ref="A5:B5"/>
    <mergeCell ref="A16:B16"/>
    <mergeCell ref="A27:B27"/>
    <mergeCell ref="C3:C4"/>
    <mergeCell ref="D3:D4"/>
    <mergeCell ref="E3:E4"/>
    <mergeCell ref="A3:B4"/>
  </mergeCells>
  <pageMargins left="0.99" right="0.28000000000000003" top="0.52" bottom="0.62992125984252001" header="0.31496062992126" footer="0.196850393700787"/>
  <pageSetup paperSize="9" firstPageNumber="15"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FFFF00"/>
  </sheetPr>
  <dimension ref="A1:G29"/>
  <sheetViews>
    <sheetView workbookViewId="0">
      <selection activeCell="K9" sqref="K9"/>
    </sheetView>
  </sheetViews>
  <sheetFormatPr defaultColWidth="9.140625" defaultRowHeight="16.5" customHeight="1"/>
  <cols>
    <col min="1" max="1" width="4.140625" style="8" customWidth="1"/>
    <col min="2" max="2" width="27.7109375" style="8" customWidth="1"/>
    <col min="3" max="3" width="10.42578125" style="8" customWidth="1"/>
    <col min="4" max="7" width="11.28515625" style="8" customWidth="1"/>
    <col min="8" max="16384" width="9.140625" style="8"/>
  </cols>
  <sheetData>
    <row r="1" spans="1:7" ht="24" customHeight="1">
      <c r="A1" s="186" t="s">
        <v>267</v>
      </c>
      <c r="B1" s="186"/>
      <c r="C1" s="186"/>
      <c r="D1" s="186"/>
      <c r="E1" s="186"/>
      <c r="F1" s="186"/>
      <c r="G1" s="186"/>
    </row>
    <row r="2" spans="1:7" ht="18.75" customHeight="1">
      <c r="A2" s="186"/>
      <c r="B2" s="186"/>
      <c r="C2" s="186"/>
      <c r="D2" s="186"/>
      <c r="E2" s="186"/>
      <c r="F2" s="186"/>
      <c r="G2" s="186"/>
    </row>
    <row r="3" spans="1:7" ht="18.75" customHeight="1">
      <c r="A3" s="187"/>
      <c r="B3" s="188"/>
      <c r="C3" s="188"/>
      <c r="D3" s="188"/>
      <c r="E3" s="188"/>
      <c r="F3" s="188"/>
      <c r="G3" s="188"/>
    </row>
    <row r="4" spans="1:7" ht="39" customHeight="1">
      <c r="A4" s="485"/>
      <c r="B4" s="485"/>
      <c r="C4" s="189" t="s">
        <v>215</v>
      </c>
      <c r="D4" s="189" t="s">
        <v>162</v>
      </c>
      <c r="E4" s="189" t="s">
        <v>163</v>
      </c>
      <c r="F4" s="189" t="s">
        <v>164</v>
      </c>
      <c r="G4" s="189" t="s">
        <v>216</v>
      </c>
    </row>
    <row r="5" spans="1:7" ht="23.25" customHeight="1">
      <c r="A5" s="190" t="s">
        <v>38</v>
      </c>
      <c r="B5" s="191"/>
      <c r="C5" s="191"/>
      <c r="D5" s="191"/>
      <c r="E5" s="191"/>
      <c r="F5" s="191"/>
      <c r="G5" s="191"/>
    </row>
    <row r="6" spans="1:7" ht="23.25" customHeight="1">
      <c r="A6" s="195"/>
      <c r="B6" s="198" t="s">
        <v>207</v>
      </c>
      <c r="C6" s="193" t="s">
        <v>208</v>
      </c>
      <c r="D6" s="192">
        <f>+D7+D8+D9</f>
        <v>19</v>
      </c>
      <c r="E6" s="192">
        <f t="shared" ref="E6:F6" si="0">+E7+E8+E9</f>
        <v>13</v>
      </c>
      <c r="F6" s="192">
        <f t="shared" si="0"/>
        <v>8</v>
      </c>
      <c r="G6" s="192">
        <f>+G7+G8+G9</f>
        <v>40</v>
      </c>
    </row>
    <row r="7" spans="1:7" ht="23.25" customHeight="1">
      <c r="A7" s="195"/>
      <c r="B7" s="199" t="s">
        <v>42</v>
      </c>
      <c r="C7" s="193" t="s">
        <v>209</v>
      </c>
      <c r="D7" s="192">
        <v>19</v>
      </c>
      <c r="E7" s="192">
        <v>13</v>
      </c>
      <c r="F7" s="192">
        <v>8</v>
      </c>
      <c r="G7" s="192">
        <f>+D7+E7+F7</f>
        <v>40</v>
      </c>
    </row>
    <row r="8" spans="1:7" ht="23.25" customHeight="1">
      <c r="A8" s="195"/>
      <c r="B8" s="199" t="s">
        <v>43</v>
      </c>
      <c r="C8" s="193" t="s">
        <v>209</v>
      </c>
      <c r="D8" s="192"/>
      <c r="E8" s="192"/>
      <c r="F8" s="192"/>
      <c r="G8" s="192"/>
    </row>
    <row r="9" spans="1:7" ht="23.25" customHeight="1">
      <c r="A9" s="195"/>
      <c r="B9" s="199" t="s">
        <v>44</v>
      </c>
      <c r="C9" s="193" t="s">
        <v>209</v>
      </c>
      <c r="D9" s="192"/>
      <c r="E9" s="192"/>
      <c r="F9" s="192"/>
      <c r="G9" s="192"/>
    </row>
    <row r="10" spans="1:7" ht="23.25" customHeight="1">
      <c r="A10" s="195"/>
      <c r="B10" s="198" t="s">
        <v>210</v>
      </c>
      <c r="C10" s="193" t="s">
        <v>211</v>
      </c>
      <c r="D10" s="192">
        <f>+D11+D12+D13</f>
        <v>9</v>
      </c>
      <c r="E10" s="192">
        <f t="shared" ref="E10:G10" si="1">+E11+E12+E13</f>
        <v>6</v>
      </c>
      <c r="F10" s="192">
        <f t="shared" si="1"/>
        <v>3</v>
      </c>
      <c r="G10" s="192">
        <f t="shared" si="1"/>
        <v>18</v>
      </c>
    </row>
    <row r="11" spans="1:7" ht="23.25" customHeight="1">
      <c r="A11" s="195"/>
      <c r="B11" s="199" t="s">
        <v>42</v>
      </c>
      <c r="C11" s="193" t="s">
        <v>209</v>
      </c>
      <c r="D11" s="192">
        <v>9</v>
      </c>
      <c r="E11" s="192">
        <v>6</v>
      </c>
      <c r="F11" s="192">
        <v>3</v>
      </c>
      <c r="G11" s="192">
        <f>+D11+E11+F11</f>
        <v>18</v>
      </c>
    </row>
    <row r="12" spans="1:7" ht="23.25" customHeight="1">
      <c r="A12" s="195"/>
      <c r="B12" s="199" t="s">
        <v>43</v>
      </c>
      <c r="C12" s="193" t="s">
        <v>209</v>
      </c>
      <c r="D12" s="192"/>
      <c r="E12" s="192"/>
      <c r="F12" s="192"/>
      <c r="G12" s="192"/>
    </row>
    <row r="13" spans="1:7" ht="23.25" customHeight="1">
      <c r="A13" s="195"/>
      <c r="B13" s="199" t="s">
        <v>44</v>
      </c>
      <c r="C13" s="193" t="s">
        <v>209</v>
      </c>
      <c r="D13" s="192"/>
      <c r="E13" s="192"/>
      <c r="F13" s="192"/>
      <c r="G13" s="192"/>
    </row>
    <row r="14" spans="1:7" ht="23.25" customHeight="1">
      <c r="A14" s="195"/>
      <c r="B14" s="198" t="s">
        <v>212</v>
      </c>
      <c r="C14" s="193" t="s">
        <v>211</v>
      </c>
      <c r="D14" s="192">
        <f>+D15+D16+D17</f>
        <v>19</v>
      </c>
      <c r="E14" s="192">
        <f t="shared" ref="E14:G14" si="2">+E15+E16+E17</f>
        <v>14</v>
      </c>
      <c r="F14" s="192">
        <f t="shared" si="2"/>
        <v>8</v>
      </c>
      <c r="G14" s="192">
        <f t="shared" si="2"/>
        <v>41</v>
      </c>
    </row>
    <row r="15" spans="1:7" ht="23.25" customHeight="1">
      <c r="A15" s="195"/>
      <c r="B15" s="199" t="s">
        <v>42</v>
      </c>
      <c r="C15" s="193" t="s">
        <v>209</v>
      </c>
      <c r="D15" s="192">
        <v>19</v>
      </c>
      <c r="E15" s="192">
        <v>14</v>
      </c>
      <c r="F15" s="192">
        <v>8</v>
      </c>
      <c r="G15" s="192">
        <f>+D15+E15+F15</f>
        <v>41</v>
      </c>
    </row>
    <row r="16" spans="1:7" ht="23.25" customHeight="1">
      <c r="A16" s="195"/>
      <c r="B16" s="199" t="s">
        <v>43</v>
      </c>
      <c r="C16" s="193" t="s">
        <v>209</v>
      </c>
      <c r="D16" s="192"/>
      <c r="E16" s="192"/>
      <c r="F16" s="192"/>
      <c r="G16" s="192"/>
    </row>
    <row r="17" spans="1:7" ht="23.25" customHeight="1">
      <c r="A17" s="195"/>
      <c r="B17" s="199" t="s">
        <v>44</v>
      </c>
      <c r="C17" s="193" t="s">
        <v>209</v>
      </c>
      <c r="D17" s="192"/>
      <c r="E17" s="192"/>
      <c r="F17" s="192"/>
      <c r="G17" s="192"/>
    </row>
    <row r="18" spans="1:7" ht="23.25" customHeight="1">
      <c r="A18" s="196" t="s">
        <v>39</v>
      </c>
      <c r="B18" s="200"/>
      <c r="C18" s="193"/>
      <c r="D18" s="192"/>
      <c r="E18" s="192"/>
      <c r="F18" s="192"/>
      <c r="G18" s="192"/>
    </row>
    <row r="19" spans="1:7" ht="23.25" customHeight="1">
      <c r="A19" s="195"/>
      <c r="B19" s="198" t="s">
        <v>213</v>
      </c>
      <c r="C19" s="193" t="s">
        <v>208</v>
      </c>
      <c r="D19" s="192">
        <v>4</v>
      </c>
      <c r="E19" s="192">
        <v>17</v>
      </c>
      <c r="F19" s="192">
        <v>2</v>
      </c>
      <c r="G19" s="192">
        <f>+D19+E19+F19</f>
        <v>23</v>
      </c>
    </row>
    <row r="20" spans="1:7" ht="23.25" customHeight="1">
      <c r="A20" s="195"/>
      <c r="B20" s="198" t="s">
        <v>210</v>
      </c>
      <c r="C20" s="193" t="s">
        <v>211</v>
      </c>
      <c r="D20" s="192"/>
      <c r="E20" s="192"/>
      <c r="F20" s="192"/>
      <c r="G20" s="192"/>
    </row>
    <row r="21" spans="1:7" ht="23.25" customHeight="1">
      <c r="A21" s="195"/>
      <c r="B21" s="198" t="s">
        <v>212</v>
      </c>
      <c r="C21" s="193" t="s">
        <v>209</v>
      </c>
      <c r="D21" s="192"/>
      <c r="E21" s="192"/>
      <c r="F21" s="192"/>
      <c r="G21" s="192"/>
    </row>
    <row r="22" spans="1:7" ht="23.25" customHeight="1">
      <c r="A22" s="197"/>
      <c r="B22" s="201" t="s">
        <v>214</v>
      </c>
      <c r="C22" s="194" t="s">
        <v>111</v>
      </c>
      <c r="D22" s="276">
        <v>215</v>
      </c>
      <c r="E22" s="276">
        <v>4752</v>
      </c>
      <c r="F22" s="276">
        <v>175</v>
      </c>
      <c r="G22" s="276">
        <f>+D22+E22+F22</f>
        <v>5142</v>
      </c>
    </row>
    <row r="23" spans="1:7" ht="16.5" customHeight="1">
      <c r="A23" s="188"/>
      <c r="B23" s="188"/>
      <c r="C23" s="188"/>
      <c r="D23" s="188"/>
      <c r="E23" s="188"/>
      <c r="F23" s="188"/>
      <c r="G23" s="188"/>
    </row>
    <row r="24" spans="1:7" ht="16.5" customHeight="1">
      <c r="A24" s="188"/>
      <c r="B24" s="188"/>
      <c r="C24" s="188"/>
      <c r="D24" s="188"/>
      <c r="E24" s="188"/>
      <c r="F24" s="188"/>
      <c r="G24" s="188"/>
    </row>
    <row r="25" spans="1:7" ht="16.5" customHeight="1">
      <c r="A25" s="188"/>
      <c r="B25" s="188"/>
      <c r="C25" s="188"/>
      <c r="D25" s="188"/>
      <c r="E25" s="188"/>
      <c r="F25" s="188"/>
      <c r="G25" s="188"/>
    </row>
    <row r="26" spans="1:7" ht="16.5" customHeight="1">
      <c r="A26" s="188"/>
      <c r="B26" s="188"/>
      <c r="C26" s="188"/>
      <c r="D26" s="188"/>
      <c r="E26" s="188"/>
      <c r="F26" s="188"/>
      <c r="G26" s="188"/>
    </row>
    <row r="27" spans="1:7" ht="16.5" customHeight="1">
      <c r="A27" s="188"/>
      <c r="B27" s="188"/>
      <c r="C27" s="188"/>
      <c r="D27" s="188"/>
      <c r="E27" s="188"/>
      <c r="F27" s="188"/>
      <c r="G27" s="188"/>
    </row>
    <row r="28" spans="1:7" ht="16.5" customHeight="1">
      <c r="A28" s="188"/>
      <c r="B28" s="188"/>
      <c r="C28" s="188"/>
      <c r="D28" s="188"/>
      <c r="E28" s="188"/>
      <c r="F28" s="188"/>
      <c r="G28" s="188"/>
    </row>
    <row r="29" spans="1:7" ht="16.5" customHeight="1">
      <c r="A29" s="188"/>
      <c r="B29" s="188"/>
      <c r="C29" s="188"/>
      <c r="D29" s="188"/>
      <c r="E29" s="188"/>
      <c r="F29" s="188"/>
      <c r="G29" s="188"/>
    </row>
  </sheetData>
  <mergeCells count="1">
    <mergeCell ref="A4:B4"/>
  </mergeCells>
  <pageMargins left="0.9"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E11" sqref="E11"/>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6384" width="9.140625" style="3"/>
  </cols>
  <sheetData>
    <row r="1" spans="1:6" ht="24" customHeight="1">
      <c r="A1" s="4" t="s">
        <v>221</v>
      </c>
      <c r="B1" s="4"/>
      <c r="C1" s="4"/>
    </row>
    <row r="2" spans="1:6" ht="19.5" customHeight="1">
      <c r="A2" s="3" t="s">
        <v>246</v>
      </c>
    </row>
    <row r="3" spans="1:6" ht="27" customHeight="1">
      <c r="A3" s="6"/>
      <c r="B3" s="6"/>
      <c r="C3" s="6"/>
      <c r="D3" s="6"/>
      <c r="E3" s="6"/>
      <c r="F3" s="62" t="s">
        <v>4</v>
      </c>
    </row>
    <row r="4" spans="1:6" ht="81.75" customHeight="1">
      <c r="A4" s="61"/>
      <c r="B4" s="370" t="s">
        <v>100</v>
      </c>
      <c r="C4" s="64" t="s">
        <v>217</v>
      </c>
      <c r="D4" s="64" t="s">
        <v>48</v>
      </c>
      <c r="E4" s="65" t="s">
        <v>49</v>
      </c>
      <c r="F4" s="64" t="s">
        <v>50</v>
      </c>
    </row>
    <row r="5" spans="1:6" ht="20.100000000000001" customHeight="1">
      <c r="A5" s="55" t="s">
        <v>27</v>
      </c>
      <c r="B5" s="38"/>
      <c r="C5" s="66">
        <v>64.72</v>
      </c>
      <c r="D5" s="66">
        <v>87.94</v>
      </c>
      <c r="E5" s="66">
        <v>69.89</v>
      </c>
      <c r="F5" s="66">
        <v>84.99</v>
      </c>
    </row>
    <row r="6" spans="1:6" s="4" customFormat="1" ht="19.5" customHeight="1">
      <c r="A6" s="56" t="s">
        <v>23</v>
      </c>
      <c r="B6" s="54" t="s">
        <v>66</v>
      </c>
      <c r="C6" s="67">
        <v>91.35</v>
      </c>
      <c r="D6" s="67">
        <v>102.76</v>
      </c>
      <c r="E6" s="67">
        <v>91.42</v>
      </c>
      <c r="F6" s="67">
        <v>91.07</v>
      </c>
    </row>
    <row r="7" spans="1:6" ht="19.5" customHeight="1">
      <c r="A7" s="60" t="s">
        <v>67</v>
      </c>
      <c r="B7" s="132" t="s">
        <v>68</v>
      </c>
      <c r="C7" s="59">
        <v>91.35</v>
      </c>
      <c r="D7" s="59">
        <v>102.76</v>
      </c>
      <c r="E7" s="59">
        <v>91.42</v>
      </c>
      <c r="F7" s="59">
        <v>91.07</v>
      </c>
    </row>
    <row r="8" spans="1:6" s="4" customFormat="1" ht="19.5" customHeight="1">
      <c r="A8" s="57" t="s">
        <v>69</v>
      </c>
      <c r="B8" s="53" t="s">
        <v>70</v>
      </c>
      <c r="C8" s="67">
        <v>108.89</v>
      </c>
      <c r="D8" s="67">
        <v>94.32</v>
      </c>
      <c r="E8" s="67">
        <v>103.42</v>
      </c>
      <c r="F8" s="67">
        <v>104.23</v>
      </c>
    </row>
    <row r="9" spans="1:6" ht="19.5" customHeight="1">
      <c r="A9" s="60" t="s">
        <v>71</v>
      </c>
      <c r="B9" s="132" t="s">
        <v>72</v>
      </c>
      <c r="C9" s="59">
        <v>114.43</v>
      </c>
      <c r="D9" s="59">
        <v>91.56</v>
      </c>
      <c r="E9" s="59">
        <v>105.92</v>
      </c>
      <c r="F9" s="59">
        <v>108.32</v>
      </c>
    </row>
    <row r="10" spans="1:6" ht="19.5" customHeight="1">
      <c r="A10" s="60" t="s">
        <v>73</v>
      </c>
      <c r="B10" s="132" t="s">
        <v>74</v>
      </c>
      <c r="C10" s="59">
        <v>96.07</v>
      </c>
      <c r="D10" s="59">
        <v>99.93</v>
      </c>
      <c r="E10" s="59">
        <v>96.09</v>
      </c>
      <c r="F10" s="59">
        <v>94.94</v>
      </c>
    </row>
    <row r="11" spans="1:6" ht="19.5" customHeight="1">
      <c r="A11" s="60" t="s">
        <v>75</v>
      </c>
      <c r="B11" s="132" t="s">
        <v>76</v>
      </c>
      <c r="C11" s="59">
        <v>78.540000000000006</v>
      </c>
      <c r="D11" s="59">
        <v>100</v>
      </c>
      <c r="E11" s="59">
        <v>81.03</v>
      </c>
      <c r="F11" s="59">
        <v>65.62</v>
      </c>
    </row>
    <row r="12" spans="1:6" ht="19.5" customHeight="1">
      <c r="A12" s="60" t="s">
        <v>77</v>
      </c>
      <c r="B12" s="132" t="s">
        <v>78</v>
      </c>
      <c r="C12" s="59">
        <v>95.45</v>
      </c>
      <c r="D12" s="59">
        <v>100.15</v>
      </c>
      <c r="E12" s="59">
        <v>95.6</v>
      </c>
      <c r="F12" s="59">
        <v>98.26</v>
      </c>
    </row>
    <row r="13" spans="1:6" ht="41.25" customHeight="1">
      <c r="A13" s="60" t="s">
        <v>79</v>
      </c>
      <c r="B13" s="132" t="s">
        <v>80</v>
      </c>
      <c r="C13" s="59">
        <v>91.71</v>
      </c>
      <c r="D13" s="59">
        <v>100.28</v>
      </c>
      <c r="E13" s="59">
        <v>91.73</v>
      </c>
      <c r="F13" s="59">
        <v>81.67</v>
      </c>
    </row>
    <row r="14" spans="1:6" ht="19.5" customHeight="1">
      <c r="A14" s="60" t="s">
        <v>81</v>
      </c>
      <c r="B14" s="132" t="s">
        <v>82</v>
      </c>
      <c r="C14" s="59">
        <v>0</v>
      </c>
      <c r="D14" s="59">
        <v>0</v>
      </c>
      <c r="E14" s="59">
        <v>0</v>
      </c>
      <c r="F14" s="59">
        <v>22.53</v>
      </c>
    </row>
    <row r="15" spans="1:6" ht="19.5" customHeight="1">
      <c r="A15" s="60" t="s">
        <v>83</v>
      </c>
      <c r="B15" s="132" t="s">
        <v>84</v>
      </c>
      <c r="C15" s="59">
        <v>96.95</v>
      </c>
      <c r="D15" s="59">
        <v>103.7</v>
      </c>
      <c r="E15" s="59">
        <v>98.81</v>
      </c>
      <c r="F15" s="59">
        <v>85.75</v>
      </c>
    </row>
    <row r="16" spans="1:6" ht="27.75" customHeight="1">
      <c r="A16" s="60" t="s">
        <v>85</v>
      </c>
      <c r="B16" s="132" t="s">
        <v>86</v>
      </c>
      <c r="C16" s="59">
        <v>99.19</v>
      </c>
      <c r="D16" s="59">
        <v>100.82</v>
      </c>
      <c r="E16" s="59">
        <v>99.82</v>
      </c>
      <c r="F16" s="59">
        <v>99.56</v>
      </c>
    </row>
    <row r="17" spans="1:6" ht="29.25" customHeight="1">
      <c r="A17" s="60" t="s">
        <v>87</v>
      </c>
      <c r="B17" s="132" t="s">
        <v>88</v>
      </c>
      <c r="C17" s="59">
        <v>97.82</v>
      </c>
      <c r="D17" s="59">
        <v>100.22</v>
      </c>
      <c r="E17" s="59">
        <v>97.96</v>
      </c>
      <c r="F17" s="59">
        <v>98.12</v>
      </c>
    </row>
    <row r="18" spans="1:6" ht="19.5" customHeight="1">
      <c r="A18" s="60" t="s">
        <v>89</v>
      </c>
      <c r="B18" s="132" t="s">
        <v>90</v>
      </c>
      <c r="C18" s="59">
        <v>98.71</v>
      </c>
      <c r="D18" s="59">
        <v>100.08</v>
      </c>
      <c r="E18" s="59">
        <v>98.75</v>
      </c>
      <c r="F18" s="59">
        <v>98.95</v>
      </c>
    </row>
    <row r="19" spans="1:6" s="4" customFormat="1" ht="27.75" customHeight="1">
      <c r="A19" s="57" t="s">
        <v>91</v>
      </c>
      <c r="B19" s="53" t="s">
        <v>92</v>
      </c>
      <c r="C19" s="67">
        <v>64.069999999999993</v>
      </c>
      <c r="D19" s="67">
        <v>87.7</v>
      </c>
      <c r="E19" s="67">
        <v>69.260000000000005</v>
      </c>
      <c r="F19" s="67">
        <v>84.55</v>
      </c>
    </row>
    <row r="20" spans="1:6" ht="29.25" customHeight="1">
      <c r="A20" s="60" t="s">
        <v>91</v>
      </c>
      <c r="B20" s="132" t="s">
        <v>93</v>
      </c>
      <c r="C20" s="59">
        <v>64.069999999999993</v>
      </c>
      <c r="D20" s="59">
        <v>87.7</v>
      </c>
      <c r="E20" s="59">
        <v>69.260000000000005</v>
      </c>
      <c r="F20" s="59">
        <v>84.55</v>
      </c>
    </row>
    <row r="21" spans="1:6" ht="29.25" customHeight="1">
      <c r="A21" s="57" t="s">
        <v>94</v>
      </c>
      <c r="B21" s="53" t="s">
        <v>95</v>
      </c>
      <c r="C21" s="67">
        <v>102.84</v>
      </c>
      <c r="D21" s="67">
        <v>100.56</v>
      </c>
      <c r="E21" s="67">
        <v>104.21</v>
      </c>
      <c r="F21" s="67">
        <v>100.77</v>
      </c>
    </row>
    <row r="22" spans="1:6" ht="19.5" customHeight="1">
      <c r="A22" s="60" t="s">
        <v>96</v>
      </c>
      <c r="B22" s="132" t="s">
        <v>97</v>
      </c>
      <c r="C22" s="59">
        <v>103.64</v>
      </c>
      <c r="D22" s="59">
        <v>101.08</v>
      </c>
      <c r="E22" s="59">
        <v>106.55</v>
      </c>
      <c r="F22" s="59">
        <v>104.69</v>
      </c>
    </row>
    <row r="23" spans="1:6" ht="30" customHeight="1">
      <c r="A23" s="60" t="s">
        <v>98</v>
      </c>
      <c r="B23" s="132" t="s">
        <v>99</v>
      </c>
      <c r="C23" s="59">
        <v>102.22</v>
      </c>
      <c r="D23" s="59">
        <v>100.14</v>
      </c>
      <c r="E23" s="59">
        <v>102.4</v>
      </c>
      <c r="F23" s="59">
        <v>97.9</v>
      </c>
    </row>
    <row r="24" spans="1:6" ht="6.75" customHeight="1">
      <c r="A24" s="36"/>
      <c r="B24" s="37"/>
      <c r="C24" s="37"/>
      <c r="D24" s="34"/>
      <c r="E24" s="34"/>
      <c r="F24" s="34"/>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E34"/>
  <sheetViews>
    <sheetView workbookViewId="0">
      <selection activeCell="E8" sqref="E8"/>
    </sheetView>
  </sheetViews>
  <sheetFormatPr defaultRowHeight="12.75"/>
  <cols>
    <col min="1" max="1" width="37.28515625" style="137" customWidth="1"/>
    <col min="2" max="2" width="6.42578125" style="137" customWidth="1"/>
    <col min="3" max="5" width="13.85546875" style="137" customWidth="1"/>
    <col min="6" max="16384" width="9.140625" style="137"/>
  </cols>
  <sheetData>
    <row r="1" spans="1:5" ht="15.75">
      <c r="A1" s="436" t="s">
        <v>257</v>
      </c>
      <c r="B1" s="436"/>
      <c r="C1" s="436"/>
      <c r="D1" s="436"/>
      <c r="E1" s="436"/>
    </row>
    <row r="2" spans="1:5" ht="33" customHeight="1">
      <c r="A2" s="202"/>
      <c r="B2" s="202"/>
      <c r="C2" s="203"/>
      <c r="D2" s="204"/>
      <c r="E2" s="205" t="s">
        <v>158</v>
      </c>
    </row>
    <row r="3" spans="1:5" s="209" customFormat="1" ht="57.75" customHeight="1">
      <c r="A3" s="207"/>
      <c r="B3" s="63" t="s">
        <v>100</v>
      </c>
      <c r="C3" s="208" t="s">
        <v>218</v>
      </c>
      <c r="D3" s="208" t="s">
        <v>219</v>
      </c>
      <c r="E3" s="208" t="s">
        <v>220</v>
      </c>
    </row>
    <row r="4" spans="1:5" s="135" customFormat="1" ht="22.5" customHeight="1">
      <c r="A4" s="55" t="s">
        <v>27</v>
      </c>
      <c r="B4" s="206"/>
      <c r="C4" s="304">
        <v>105.03</v>
      </c>
      <c r="D4" s="304">
        <v>96.89</v>
      </c>
      <c r="E4" s="304">
        <v>72.92</v>
      </c>
    </row>
    <row r="5" spans="1:5" s="135" customFormat="1" ht="22.5" customHeight="1">
      <c r="A5" s="56" t="s">
        <v>23</v>
      </c>
      <c r="B5" s="210" t="s">
        <v>66</v>
      </c>
      <c r="C5" s="305">
        <v>92.35</v>
      </c>
      <c r="D5" s="305">
        <v>89.93</v>
      </c>
      <c r="E5" s="305">
        <v>90.91</v>
      </c>
    </row>
    <row r="6" spans="1:5" s="135" customFormat="1" ht="22.5" customHeight="1">
      <c r="A6" s="60" t="s">
        <v>67</v>
      </c>
      <c r="B6" s="211" t="s">
        <v>68</v>
      </c>
      <c r="C6" s="306">
        <v>92.35</v>
      </c>
      <c r="D6" s="306">
        <v>89.93</v>
      </c>
      <c r="E6" s="306">
        <v>90.91</v>
      </c>
    </row>
    <row r="7" spans="1:5" s="135" customFormat="1" ht="22.5" customHeight="1">
      <c r="A7" s="57" t="s">
        <v>69</v>
      </c>
      <c r="B7" s="212" t="s">
        <v>70</v>
      </c>
      <c r="C7" s="305">
        <v>100.42</v>
      </c>
      <c r="D7" s="305">
        <v>103.63</v>
      </c>
      <c r="E7" s="305">
        <v>107.1</v>
      </c>
    </row>
    <row r="8" spans="1:5" s="135" customFormat="1" ht="22.5" customHeight="1">
      <c r="A8" s="60" t="s">
        <v>71</v>
      </c>
      <c r="B8" s="211" t="s">
        <v>72</v>
      </c>
      <c r="C8" s="306">
        <v>103.33</v>
      </c>
      <c r="D8" s="306">
        <v>106.74</v>
      </c>
      <c r="E8" s="306">
        <v>111.67</v>
      </c>
    </row>
    <row r="9" spans="1:5" s="135" customFormat="1" ht="22.5" customHeight="1">
      <c r="A9" s="60" t="s">
        <v>73</v>
      </c>
      <c r="B9" s="211" t="s">
        <v>74</v>
      </c>
      <c r="C9" s="305">
        <v>93.62</v>
      </c>
      <c r="D9" s="305">
        <v>95.16</v>
      </c>
      <c r="E9" s="305">
        <v>96.03</v>
      </c>
    </row>
    <row r="10" spans="1:5" s="135" customFormat="1" ht="22.5" customHeight="1">
      <c r="A10" s="60" t="s">
        <v>75</v>
      </c>
      <c r="B10" s="211" t="s">
        <v>76</v>
      </c>
      <c r="C10" s="306">
        <v>52.21</v>
      </c>
      <c r="D10" s="306">
        <v>69.52</v>
      </c>
      <c r="E10" s="306">
        <v>79.05</v>
      </c>
    </row>
    <row r="11" spans="1:5" s="135" customFormat="1" ht="22.5" customHeight="1">
      <c r="A11" s="60" t="s">
        <v>77</v>
      </c>
      <c r="B11" s="211" t="s">
        <v>78</v>
      </c>
      <c r="C11" s="306">
        <v>100.85</v>
      </c>
      <c r="D11" s="306">
        <v>98.51</v>
      </c>
      <c r="E11" s="306">
        <v>95.45</v>
      </c>
    </row>
    <row r="12" spans="1:5" s="135" customFormat="1" ht="40.5" customHeight="1">
      <c r="A12" s="60" t="s">
        <v>79</v>
      </c>
      <c r="B12" s="211" t="s">
        <v>80</v>
      </c>
      <c r="C12" s="306">
        <v>72.22</v>
      </c>
      <c r="D12" s="306">
        <v>91.01</v>
      </c>
      <c r="E12" s="306">
        <v>91.2</v>
      </c>
    </row>
    <row r="13" spans="1:5" s="135" customFormat="1" ht="22.5" customHeight="1">
      <c r="A13" s="60" t="s">
        <v>81</v>
      </c>
      <c r="B13" s="211" t="s">
        <v>82</v>
      </c>
      <c r="C13" s="306">
        <v>22.53</v>
      </c>
      <c r="D13" s="306">
        <v>0</v>
      </c>
      <c r="E13" s="306">
        <v>0</v>
      </c>
    </row>
    <row r="14" spans="1:5" s="135" customFormat="1" ht="22.5" customHeight="1">
      <c r="A14" s="60" t="s">
        <v>83</v>
      </c>
      <c r="B14" s="211" t="s">
        <v>84</v>
      </c>
      <c r="C14" s="307">
        <v>72.31</v>
      </c>
      <c r="D14" s="307">
        <v>107.04</v>
      </c>
      <c r="E14" s="307">
        <v>96.95</v>
      </c>
    </row>
    <row r="15" spans="1:5" s="135" customFormat="1" ht="29.25" customHeight="1">
      <c r="A15" s="60" t="s">
        <v>85</v>
      </c>
      <c r="B15" s="211" t="s">
        <v>86</v>
      </c>
      <c r="C15" s="307">
        <v>101.1</v>
      </c>
      <c r="D15" s="307">
        <v>98.34</v>
      </c>
      <c r="E15" s="307">
        <v>99.25</v>
      </c>
    </row>
    <row r="16" spans="1:5" s="135" customFormat="1" ht="29.25" customHeight="1">
      <c r="A16" s="60" t="s">
        <v>87</v>
      </c>
      <c r="B16" s="211" t="s">
        <v>88</v>
      </c>
      <c r="C16" s="307">
        <v>97.59</v>
      </c>
      <c r="D16" s="307">
        <v>99.01</v>
      </c>
      <c r="E16" s="307">
        <v>97.76</v>
      </c>
    </row>
    <row r="17" spans="1:5" s="135" customFormat="1" ht="22.5" customHeight="1">
      <c r="A17" s="60" t="s">
        <v>89</v>
      </c>
      <c r="B17" s="211" t="s">
        <v>90</v>
      </c>
      <c r="C17" s="307">
        <v>98.83</v>
      </c>
      <c r="D17" s="307">
        <v>99.33</v>
      </c>
      <c r="E17" s="307">
        <v>98.71</v>
      </c>
    </row>
    <row r="18" spans="1:5" s="135" customFormat="1" ht="31.5" customHeight="1">
      <c r="A18" s="57" t="s">
        <v>91</v>
      </c>
      <c r="B18" s="212" t="s">
        <v>92</v>
      </c>
      <c r="C18" s="309">
        <v>105.34</v>
      </c>
      <c r="D18" s="309">
        <v>96.77</v>
      </c>
      <c r="E18" s="309">
        <v>72.37</v>
      </c>
    </row>
    <row r="19" spans="1:5" s="135" customFormat="1" ht="31.5" customHeight="1">
      <c r="A19" s="60" t="s">
        <v>91</v>
      </c>
      <c r="B19" s="211" t="s">
        <v>93</v>
      </c>
      <c r="C19" s="307">
        <v>105.34</v>
      </c>
      <c r="D19" s="307">
        <v>96.77</v>
      </c>
      <c r="E19" s="307">
        <v>72.37</v>
      </c>
    </row>
    <row r="20" spans="1:5" s="135" customFormat="1" ht="31.5" customHeight="1">
      <c r="A20" s="57" t="s">
        <v>94</v>
      </c>
      <c r="B20" s="212" t="s">
        <v>95</v>
      </c>
      <c r="C20" s="309">
        <v>99.52</v>
      </c>
      <c r="D20" s="309">
        <v>99.5</v>
      </c>
      <c r="E20" s="309">
        <v>103.38</v>
      </c>
    </row>
    <row r="21" spans="1:5" s="135" customFormat="1" ht="22.5" customHeight="1">
      <c r="A21" s="60" t="s">
        <v>96</v>
      </c>
      <c r="B21" s="211" t="s">
        <v>97</v>
      </c>
      <c r="C21" s="307">
        <v>105.84</v>
      </c>
      <c r="D21" s="307">
        <v>103.47</v>
      </c>
      <c r="E21" s="307">
        <v>104.78</v>
      </c>
    </row>
    <row r="22" spans="1:5" s="135" customFormat="1" ht="30.75" customHeight="1">
      <c r="A22" s="213" t="s">
        <v>98</v>
      </c>
      <c r="B22" s="214" t="s">
        <v>99</v>
      </c>
      <c r="C22" s="308">
        <v>95.12</v>
      </c>
      <c r="D22" s="308">
        <v>96.6</v>
      </c>
      <c r="E22" s="308">
        <v>102.28</v>
      </c>
    </row>
    <row r="23" spans="1:5" s="135" customFormat="1" ht="15"/>
    <row r="24" spans="1:5" s="135" customFormat="1" ht="15"/>
    <row r="25" spans="1:5" s="135" customFormat="1" ht="15"/>
    <row r="26" spans="1:5" s="135" customFormat="1" ht="15"/>
    <row r="27" spans="1:5" s="135" customFormat="1" ht="15"/>
    <row r="28" spans="1:5" s="135" customFormat="1" ht="15"/>
    <row r="29" spans="1:5" s="135" customFormat="1" ht="15"/>
    <row r="30" spans="1:5" s="135" customFormat="1" ht="15"/>
    <row r="31" spans="1:5" s="135" customFormat="1" ht="15"/>
    <row r="32" spans="1:5" s="135" customFormat="1" ht="15"/>
    <row r="33" s="135" customFormat="1" ht="15"/>
    <row r="34" s="135" customFormat="1" ht="15"/>
  </sheetData>
  <mergeCells count="1">
    <mergeCell ref="A1:E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24"/>
  <sheetViews>
    <sheetView workbookViewId="0">
      <selection activeCell="D10" sqref="D10"/>
    </sheetView>
  </sheetViews>
  <sheetFormatPr defaultColWidth="9.140625" defaultRowHeight="15.75"/>
  <cols>
    <col min="1" max="1" width="29.85546875" style="3" customWidth="1"/>
    <col min="2" max="2" width="8.7109375" style="68"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222</v>
      </c>
    </row>
    <row r="2" spans="1:7" ht="19.5" customHeight="1">
      <c r="A2" s="3" t="s">
        <v>246</v>
      </c>
    </row>
    <row r="3" spans="1:7" ht="21" customHeight="1">
      <c r="A3" s="6"/>
      <c r="B3" s="69"/>
      <c r="C3" s="6"/>
      <c r="D3" s="6"/>
      <c r="E3" s="6"/>
      <c r="F3" s="6"/>
      <c r="G3" s="6"/>
    </row>
    <row r="4" spans="1:7" s="4" customFormat="1" ht="30.75" customHeight="1">
      <c r="A4" s="438"/>
      <c r="B4" s="437" t="s">
        <v>28</v>
      </c>
      <c r="C4" s="437" t="s">
        <v>223</v>
      </c>
      <c r="D4" s="437" t="s">
        <v>40</v>
      </c>
      <c r="E4" s="437" t="s">
        <v>51</v>
      </c>
      <c r="F4" s="437" t="s">
        <v>151</v>
      </c>
      <c r="G4" s="437"/>
    </row>
    <row r="5" spans="1:7" s="4" customFormat="1" ht="55.5" customHeight="1">
      <c r="A5" s="438"/>
      <c r="B5" s="437"/>
      <c r="C5" s="437"/>
      <c r="D5" s="437"/>
      <c r="E5" s="437"/>
      <c r="F5" s="64" t="s">
        <v>40</v>
      </c>
      <c r="G5" s="64" t="s">
        <v>51</v>
      </c>
    </row>
    <row r="6" spans="1:7" ht="20.100000000000001" customHeight="1">
      <c r="A6" s="215" t="s">
        <v>101</v>
      </c>
      <c r="B6" s="216" t="s">
        <v>125</v>
      </c>
      <c r="C6" s="217">
        <v>54398.879999999997</v>
      </c>
      <c r="D6" s="217">
        <v>55922.38</v>
      </c>
      <c r="E6" s="217">
        <v>506735.11</v>
      </c>
      <c r="F6" s="217">
        <v>91.37</v>
      </c>
      <c r="G6" s="217">
        <v>91.01</v>
      </c>
    </row>
    <row r="7" spans="1:7" ht="30" customHeight="1">
      <c r="A7" s="72" t="s">
        <v>102</v>
      </c>
      <c r="B7" s="70" t="s">
        <v>103</v>
      </c>
      <c r="C7" s="73">
        <v>918.02</v>
      </c>
      <c r="D7" s="73">
        <v>826.47</v>
      </c>
      <c r="E7" s="73">
        <v>5683.19</v>
      </c>
      <c r="F7" s="73">
        <v>107.33</v>
      </c>
      <c r="G7" s="73">
        <v>111.15</v>
      </c>
    </row>
    <row r="8" spans="1:7" ht="20.100000000000001" customHeight="1">
      <c r="A8" s="58" t="s">
        <v>104</v>
      </c>
      <c r="B8" s="70" t="s">
        <v>105</v>
      </c>
      <c r="C8" s="73">
        <v>82.2</v>
      </c>
      <c r="D8" s="73">
        <v>79.67</v>
      </c>
      <c r="E8" s="73">
        <v>703.16</v>
      </c>
      <c r="F8" s="73">
        <v>100</v>
      </c>
      <c r="G8" s="73">
        <v>97.03</v>
      </c>
    </row>
    <row r="9" spans="1:7" ht="20.100000000000001" customHeight="1">
      <c r="A9" s="58" t="s">
        <v>106</v>
      </c>
      <c r="B9" s="70" t="s">
        <v>128</v>
      </c>
      <c r="C9" s="73">
        <v>1.3</v>
      </c>
      <c r="D9" s="73">
        <v>1.3</v>
      </c>
      <c r="E9" s="73">
        <v>10.9</v>
      </c>
      <c r="F9" s="73">
        <v>86.67</v>
      </c>
      <c r="G9" s="73">
        <v>65.27</v>
      </c>
    </row>
    <row r="10" spans="1:7" ht="79.5" customHeight="1">
      <c r="A10" s="72" t="s">
        <v>107</v>
      </c>
      <c r="B10" s="74" t="s">
        <v>108</v>
      </c>
      <c r="C10" s="75">
        <v>0.09</v>
      </c>
      <c r="D10" s="75">
        <v>0.09</v>
      </c>
      <c r="E10" s="75">
        <v>0.96</v>
      </c>
      <c r="F10" s="75">
        <v>75</v>
      </c>
      <c r="G10" s="75">
        <v>64</v>
      </c>
    </row>
    <row r="11" spans="1:7" ht="20.100000000000001" customHeight="1">
      <c r="A11" s="58" t="s">
        <v>109</v>
      </c>
      <c r="B11" s="70" t="s">
        <v>108</v>
      </c>
      <c r="C11" s="73">
        <v>74.400000000000006</v>
      </c>
      <c r="D11" s="73">
        <v>75.45</v>
      </c>
      <c r="E11" s="73">
        <v>1241.7</v>
      </c>
      <c r="F11" s="73">
        <v>98.63</v>
      </c>
      <c r="G11" s="73">
        <v>68.819999999999993</v>
      </c>
    </row>
    <row r="12" spans="1:7" ht="27.75" customHeight="1">
      <c r="A12" s="72" t="s">
        <v>110</v>
      </c>
      <c r="B12" s="70" t="s">
        <v>111</v>
      </c>
      <c r="C12" s="73">
        <v>0</v>
      </c>
      <c r="D12" s="73">
        <v>0</v>
      </c>
      <c r="E12" s="73">
        <v>4.07</v>
      </c>
      <c r="F12" s="73">
        <v>0</v>
      </c>
      <c r="G12" s="73">
        <v>22.53</v>
      </c>
    </row>
    <row r="13" spans="1:7" ht="27.75" customHeight="1">
      <c r="A13" s="72" t="s">
        <v>112</v>
      </c>
      <c r="B13" s="70" t="s">
        <v>103</v>
      </c>
      <c r="C13" s="73">
        <v>0</v>
      </c>
      <c r="D13" s="73">
        <v>0</v>
      </c>
      <c r="E13" s="73">
        <v>4.4000000000000004</v>
      </c>
      <c r="F13" s="73">
        <v>0</v>
      </c>
      <c r="G13" s="73">
        <v>48.35</v>
      </c>
    </row>
    <row r="14" spans="1:7" ht="27.75" customHeight="1">
      <c r="A14" s="72" t="s">
        <v>113</v>
      </c>
      <c r="B14" s="70" t="s">
        <v>111</v>
      </c>
      <c r="C14" s="73">
        <v>43.64</v>
      </c>
      <c r="D14" s="73">
        <v>45.26</v>
      </c>
      <c r="E14" s="73">
        <v>411.27</v>
      </c>
      <c r="F14" s="73">
        <v>98.81</v>
      </c>
      <c r="G14" s="73">
        <v>103.62</v>
      </c>
    </row>
    <row r="15" spans="1:7" ht="27.75" customHeight="1">
      <c r="A15" s="72" t="s">
        <v>114</v>
      </c>
      <c r="B15" s="70" t="s">
        <v>115</v>
      </c>
      <c r="C15" s="73">
        <v>1742.93</v>
      </c>
      <c r="D15" s="73">
        <v>1755.06</v>
      </c>
      <c r="E15" s="73">
        <v>15790.19</v>
      </c>
      <c r="F15" s="73">
        <v>99.54</v>
      </c>
      <c r="G15" s="73">
        <v>98.45</v>
      </c>
    </row>
    <row r="16" spans="1:7" ht="20.100000000000001" customHeight="1">
      <c r="A16" s="72" t="s">
        <v>116</v>
      </c>
      <c r="B16" s="70" t="s">
        <v>103</v>
      </c>
      <c r="C16" s="73">
        <v>780</v>
      </c>
      <c r="D16" s="73">
        <v>782</v>
      </c>
      <c r="E16" s="73">
        <v>7278</v>
      </c>
      <c r="F16" s="73">
        <v>103.99</v>
      </c>
      <c r="G16" s="73">
        <v>107.49</v>
      </c>
    </row>
    <row r="17" spans="1:7" ht="32.25" customHeight="1">
      <c r="A17" s="72" t="s">
        <v>117</v>
      </c>
      <c r="B17" s="70" t="s">
        <v>115</v>
      </c>
      <c r="C17" s="73">
        <v>11732.88</v>
      </c>
      <c r="D17" s="73">
        <v>12662.21</v>
      </c>
      <c r="E17" s="73">
        <v>154269.92000000001</v>
      </c>
      <c r="F17" s="73">
        <v>89.34</v>
      </c>
      <c r="G17" s="73">
        <v>85.13</v>
      </c>
    </row>
    <row r="18" spans="1:7" ht="45" customHeight="1">
      <c r="A18" s="72" t="s">
        <v>118</v>
      </c>
      <c r="B18" s="70" t="s">
        <v>103</v>
      </c>
      <c r="C18" s="73">
        <v>333</v>
      </c>
      <c r="D18" s="73">
        <v>335</v>
      </c>
      <c r="E18" s="73">
        <v>3017</v>
      </c>
      <c r="F18" s="73">
        <v>100.6</v>
      </c>
      <c r="G18" s="73">
        <v>100.53</v>
      </c>
    </row>
    <row r="19" spans="1:7" ht="20.100000000000001" customHeight="1">
      <c r="A19" s="72" t="s">
        <v>119</v>
      </c>
      <c r="B19" s="70" t="s">
        <v>126</v>
      </c>
      <c r="C19" s="73">
        <v>4023.89</v>
      </c>
      <c r="D19" s="73">
        <v>4037.6</v>
      </c>
      <c r="E19" s="73">
        <v>36573.910000000003</v>
      </c>
      <c r="F19" s="73">
        <v>99.78</v>
      </c>
      <c r="G19" s="73">
        <v>98.07</v>
      </c>
    </row>
    <row r="20" spans="1:7" ht="20.100000000000001" customHeight="1">
      <c r="A20" s="72" t="s">
        <v>120</v>
      </c>
      <c r="B20" s="70" t="s">
        <v>121</v>
      </c>
      <c r="C20" s="73">
        <v>735.19</v>
      </c>
      <c r="D20" s="73">
        <v>644.53</v>
      </c>
      <c r="E20" s="73">
        <v>4645.62</v>
      </c>
      <c r="F20" s="73">
        <v>69.19</v>
      </c>
      <c r="G20" s="73">
        <v>84.48</v>
      </c>
    </row>
    <row r="21" spans="1:7" ht="20.100000000000001" customHeight="1">
      <c r="A21" s="72" t="s">
        <v>122</v>
      </c>
      <c r="B21" s="70" t="s">
        <v>121</v>
      </c>
      <c r="C21" s="73">
        <v>15.98</v>
      </c>
      <c r="D21" s="73">
        <v>16</v>
      </c>
      <c r="E21" s="73">
        <v>134.94999999999999</v>
      </c>
      <c r="F21" s="73">
        <v>112.91</v>
      </c>
      <c r="G21" s="73">
        <v>110.95</v>
      </c>
    </row>
    <row r="22" spans="1:7" ht="20.100000000000001" customHeight="1">
      <c r="A22" s="72" t="s">
        <v>123</v>
      </c>
      <c r="B22" s="70" t="s">
        <v>127</v>
      </c>
      <c r="C22" s="73">
        <v>370</v>
      </c>
      <c r="D22" s="73">
        <v>374</v>
      </c>
      <c r="E22" s="73">
        <v>3307</v>
      </c>
      <c r="F22" s="73">
        <v>106.55</v>
      </c>
      <c r="G22" s="73">
        <v>104.69</v>
      </c>
    </row>
    <row r="23" spans="1:7" ht="30" customHeight="1">
      <c r="A23" s="72" t="s">
        <v>124</v>
      </c>
      <c r="B23" s="70" t="s">
        <v>111</v>
      </c>
      <c r="C23" s="73">
        <v>2011.28</v>
      </c>
      <c r="D23" s="73">
        <v>2014.11</v>
      </c>
      <c r="E23" s="73">
        <v>18139.34</v>
      </c>
      <c r="F23" s="73">
        <v>102.4</v>
      </c>
      <c r="G23" s="73">
        <v>97.9</v>
      </c>
    </row>
    <row r="24" spans="1:7" ht="6.75" customHeight="1">
      <c r="A24" s="34"/>
      <c r="B24" s="71"/>
      <c r="C24" s="34"/>
      <c r="D24" s="34"/>
      <c r="E24" s="34"/>
      <c r="F24" s="34"/>
      <c r="G24" s="34"/>
    </row>
  </sheetData>
  <mergeCells count="6">
    <mergeCell ref="F4:G4"/>
    <mergeCell ref="A4:A5"/>
    <mergeCell ref="B4:B5"/>
    <mergeCell ref="C4:C5"/>
    <mergeCell ref="D4:D5"/>
    <mergeCell ref="E4:E5"/>
  </mergeCells>
  <phoneticPr fontId="3" type="noConversion"/>
  <pageMargins left="1.03" right="0.31" top="0.5" bottom="0.62992125984252001" header="0.31496062992126" footer="0.196850393700787"/>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6"/>
  <sheetViews>
    <sheetView workbookViewId="0">
      <selection activeCell="I1" sqref="I1:K1048576"/>
    </sheetView>
  </sheetViews>
  <sheetFormatPr defaultRowHeight="15.75"/>
  <cols>
    <col min="1" max="1" width="45.42578125" style="133" customWidth="1"/>
    <col min="2" max="2" width="10.7109375" style="133" customWidth="1"/>
    <col min="3" max="8" width="12" style="133" customWidth="1"/>
    <col min="9" max="11" width="12.7109375" style="133" hidden="1" customWidth="1"/>
    <col min="12" max="12" width="10.5703125" style="133" customWidth="1"/>
    <col min="13" max="16384" width="9.140625" style="133"/>
  </cols>
  <sheetData>
    <row r="1" spans="1:13">
      <c r="A1" s="218" t="s">
        <v>258</v>
      </c>
      <c r="B1" s="219"/>
      <c r="C1" s="219"/>
      <c r="D1" s="219"/>
      <c r="E1" s="219"/>
      <c r="F1" s="219"/>
      <c r="G1" s="219"/>
      <c r="H1" s="219"/>
    </row>
    <row r="2" spans="1:13">
      <c r="A2" s="222"/>
      <c r="B2" s="222"/>
      <c r="C2" s="220"/>
      <c r="D2" s="220"/>
      <c r="E2" s="220"/>
      <c r="F2" s="220"/>
      <c r="G2" s="220"/>
      <c r="H2" s="221"/>
    </row>
    <row r="3" spans="1:13">
      <c r="A3" s="441"/>
      <c r="B3" s="442" t="s">
        <v>215</v>
      </c>
      <c r="C3" s="442" t="s">
        <v>159</v>
      </c>
      <c r="D3" s="442" t="s">
        <v>160</v>
      </c>
      <c r="E3" s="442" t="s">
        <v>161</v>
      </c>
      <c r="F3" s="439" t="s">
        <v>151</v>
      </c>
      <c r="G3" s="439"/>
      <c r="H3" s="440"/>
      <c r="I3" s="439" t="s">
        <v>225</v>
      </c>
      <c r="J3" s="439"/>
      <c r="K3" s="440"/>
    </row>
    <row r="4" spans="1:13">
      <c r="A4" s="441"/>
      <c r="B4" s="442"/>
      <c r="C4" s="442"/>
      <c r="D4" s="442"/>
      <c r="E4" s="442"/>
      <c r="F4" s="158" t="s">
        <v>162</v>
      </c>
      <c r="G4" s="158" t="s">
        <v>163</v>
      </c>
      <c r="H4" s="158" t="s">
        <v>164</v>
      </c>
      <c r="I4" s="246" t="s">
        <v>162</v>
      </c>
      <c r="J4" s="246" t="s">
        <v>163</v>
      </c>
      <c r="K4" s="246" t="s">
        <v>164</v>
      </c>
    </row>
    <row r="5" spans="1:13">
      <c r="A5" s="136" t="s">
        <v>165</v>
      </c>
      <c r="B5" s="223"/>
      <c r="C5" s="224"/>
      <c r="D5" s="224"/>
      <c r="E5" s="224"/>
      <c r="F5" s="224"/>
      <c r="G5" s="224"/>
      <c r="H5" s="225"/>
    </row>
    <row r="6" spans="1:13">
      <c r="A6" s="215" t="s">
        <v>101</v>
      </c>
      <c r="B6" s="216" t="s">
        <v>125</v>
      </c>
      <c r="C6" s="310">
        <v>175889.26</v>
      </c>
      <c r="D6" s="310">
        <v>167735.6</v>
      </c>
      <c r="E6" s="310">
        <v>163110.25</v>
      </c>
      <c r="F6" s="311">
        <f>+C6/I6*100</f>
        <v>92.320870042174164</v>
      </c>
      <c r="G6" s="311">
        <f>+D6/J6*100</f>
        <v>89.839445939486879</v>
      </c>
      <c r="H6" s="311">
        <f t="shared" ref="G6:H21" si="0">+E6/K6*100</f>
        <v>90.843616832448177</v>
      </c>
      <c r="I6" s="312">
        <v>190519.5</v>
      </c>
      <c r="J6" s="312">
        <v>186705.96</v>
      </c>
      <c r="K6" s="312">
        <v>179550.59</v>
      </c>
    </row>
    <row r="7" spans="1:13">
      <c r="A7" s="72" t="s">
        <v>102</v>
      </c>
      <c r="B7" s="70" t="s">
        <v>103</v>
      </c>
      <c r="C7" s="310">
        <v>572.46</v>
      </c>
      <c r="D7" s="310">
        <v>2417.54</v>
      </c>
      <c r="E7" s="310">
        <v>2693.19</v>
      </c>
      <c r="F7" s="311">
        <f t="shared" ref="F7:H23" si="1">+C7/I7*100</f>
        <v>106.30048465266559</v>
      </c>
      <c r="G7" s="311">
        <f t="shared" si="0"/>
        <v>108.98607435725201</v>
      </c>
      <c r="H7" s="311">
        <f t="shared" si="0"/>
        <v>114.28577490727932</v>
      </c>
      <c r="I7" s="312">
        <v>538.53</v>
      </c>
      <c r="J7" s="312">
        <v>2218.21</v>
      </c>
      <c r="K7" s="312">
        <v>2356.54</v>
      </c>
      <c r="L7" s="375"/>
      <c r="M7" s="376"/>
    </row>
    <row r="8" spans="1:13">
      <c r="A8" s="58" t="s">
        <v>104</v>
      </c>
      <c r="B8" s="70" t="s">
        <v>105</v>
      </c>
      <c r="C8" s="310">
        <v>222.58</v>
      </c>
      <c r="D8" s="310">
        <v>235.23</v>
      </c>
      <c r="E8" s="310">
        <v>245.35</v>
      </c>
      <c r="F8" s="311">
        <f t="shared" si="1"/>
        <v>95.651052857756781</v>
      </c>
      <c r="G8" s="311">
        <f t="shared" si="0"/>
        <v>93.937941775488198</v>
      </c>
      <c r="H8" s="311">
        <f t="shared" si="0"/>
        <v>101.57317325605464</v>
      </c>
      <c r="I8" s="312">
        <v>232.7</v>
      </c>
      <c r="J8" s="312">
        <v>250.41</v>
      </c>
      <c r="K8" s="312">
        <v>241.55</v>
      </c>
      <c r="M8" s="375"/>
    </row>
    <row r="9" spans="1:13">
      <c r="A9" s="58" t="s">
        <v>106</v>
      </c>
      <c r="B9" s="70" t="s">
        <v>128</v>
      </c>
      <c r="C9" s="310">
        <v>3.3</v>
      </c>
      <c r="D9" s="310">
        <v>3.7</v>
      </c>
      <c r="E9" s="310">
        <v>3.9</v>
      </c>
      <c r="F9" s="311">
        <f t="shared" si="1"/>
        <v>54.999999999999993</v>
      </c>
      <c r="G9" s="311">
        <f t="shared" si="0"/>
        <v>62.711864406779661</v>
      </c>
      <c r="H9" s="311">
        <f t="shared" si="0"/>
        <v>81.25</v>
      </c>
      <c r="I9" s="312">
        <v>6</v>
      </c>
      <c r="J9" s="312">
        <v>5.9</v>
      </c>
      <c r="K9" s="312">
        <v>4.8</v>
      </c>
    </row>
    <row r="10" spans="1:13" ht="51">
      <c r="A10" s="72" t="s">
        <v>107</v>
      </c>
      <c r="B10" s="74" t="s">
        <v>108</v>
      </c>
      <c r="C10" s="371">
        <v>0.27</v>
      </c>
      <c r="D10" s="371">
        <v>0.39</v>
      </c>
      <c r="E10" s="371">
        <v>0.3</v>
      </c>
      <c r="F10" s="372">
        <f t="shared" si="1"/>
        <v>45.000000000000007</v>
      </c>
      <c r="G10" s="372">
        <f t="shared" si="0"/>
        <v>76.47058823529413</v>
      </c>
      <c r="H10" s="372">
        <f t="shared" si="0"/>
        <v>76.92307692307692</v>
      </c>
      <c r="I10" s="312">
        <v>0.6</v>
      </c>
      <c r="J10" s="312">
        <v>0.51</v>
      </c>
      <c r="K10" s="312">
        <v>0.39</v>
      </c>
    </row>
    <row r="11" spans="1:13">
      <c r="A11" s="58" t="s">
        <v>109</v>
      </c>
      <c r="B11" s="70" t="s">
        <v>108</v>
      </c>
      <c r="C11" s="310">
        <v>789.03</v>
      </c>
      <c r="D11" s="310">
        <v>228.43</v>
      </c>
      <c r="E11" s="310">
        <v>224.24</v>
      </c>
      <c r="F11" s="311">
        <f t="shared" si="1"/>
        <v>58.599024129403112</v>
      </c>
      <c r="G11" s="311">
        <f t="shared" si="0"/>
        <v>98.64403851967009</v>
      </c>
      <c r="H11" s="311">
        <f t="shared" si="0"/>
        <v>99.072192277105245</v>
      </c>
      <c r="I11" s="312">
        <v>1346.49</v>
      </c>
      <c r="J11" s="312">
        <v>231.57</v>
      </c>
      <c r="K11" s="312">
        <v>226.34</v>
      </c>
    </row>
    <row r="12" spans="1:13">
      <c r="A12" s="72" t="s">
        <v>110</v>
      </c>
      <c r="B12" s="70" t="s">
        <v>111</v>
      </c>
      <c r="C12" s="310">
        <v>4.07</v>
      </c>
      <c r="D12" s="310"/>
      <c r="E12" s="310"/>
      <c r="F12" s="311">
        <f t="shared" si="1"/>
        <v>22.560975609756103</v>
      </c>
      <c r="G12" s="311"/>
      <c r="H12" s="311"/>
      <c r="I12" s="312">
        <v>18.04</v>
      </c>
      <c r="J12" s="312">
        <v>0</v>
      </c>
      <c r="K12" s="312">
        <v>0</v>
      </c>
    </row>
    <row r="13" spans="1:13" ht="25.5">
      <c r="A13" s="72" t="s">
        <v>112</v>
      </c>
      <c r="B13" s="70" t="s">
        <v>103</v>
      </c>
      <c r="C13" s="310">
        <v>4.4000000000000004</v>
      </c>
      <c r="D13" s="310"/>
      <c r="E13" s="310"/>
      <c r="F13" s="311">
        <f t="shared" si="1"/>
        <v>48.351648351648358</v>
      </c>
      <c r="G13" s="311"/>
      <c r="H13" s="311"/>
      <c r="I13" s="312">
        <v>9.1</v>
      </c>
      <c r="J13" s="312">
        <v>0</v>
      </c>
      <c r="K13" s="312">
        <v>0</v>
      </c>
    </row>
    <row r="14" spans="1:13">
      <c r="A14" s="72" t="s">
        <v>113</v>
      </c>
      <c r="B14" s="70" t="s">
        <v>111</v>
      </c>
      <c r="C14" s="310">
        <v>139.99</v>
      </c>
      <c r="D14" s="310">
        <v>140.35</v>
      </c>
      <c r="E14" s="310">
        <v>130.93</v>
      </c>
      <c r="F14" s="311">
        <f t="shared" si="1"/>
        <v>107.09149326805387</v>
      </c>
      <c r="G14" s="311">
        <f t="shared" si="0"/>
        <v>107.03119042171892</v>
      </c>
      <c r="H14" s="311">
        <f t="shared" si="0"/>
        <v>96.949278045168455</v>
      </c>
      <c r="I14" s="312">
        <v>130.72</v>
      </c>
      <c r="J14" s="312">
        <v>131.13</v>
      </c>
      <c r="K14" s="312">
        <v>135.05000000000001</v>
      </c>
    </row>
    <row r="15" spans="1:13" ht="25.5">
      <c r="A15" s="72" t="s">
        <v>114</v>
      </c>
      <c r="B15" s="70" t="s">
        <v>115</v>
      </c>
      <c r="C15" s="310">
        <v>5215.32</v>
      </c>
      <c r="D15" s="310">
        <v>5337.98</v>
      </c>
      <c r="E15" s="310">
        <v>5236.8900000000003</v>
      </c>
      <c r="F15" s="311">
        <f t="shared" si="1"/>
        <v>97.235438884331401</v>
      </c>
      <c r="G15" s="311">
        <f t="shared" si="0"/>
        <v>98.975200482084077</v>
      </c>
      <c r="H15" s="311">
        <f t="shared" si="0"/>
        <v>99.132454493139903</v>
      </c>
      <c r="I15" s="312">
        <v>5363.6</v>
      </c>
      <c r="J15" s="312">
        <v>5393.25</v>
      </c>
      <c r="K15" s="312">
        <v>5282.72</v>
      </c>
    </row>
    <row r="16" spans="1:13">
      <c r="A16" s="72" t="s">
        <v>116</v>
      </c>
      <c r="B16" s="70" t="s">
        <v>103</v>
      </c>
      <c r="C16" s="310">
        <v>2481</v>
      </c>
      <c r="D16" s="310">
        <v>2455</v>
      </c>
      <c r="E16" s="310">
        <v>2342</v>
      </c>
      <c r="F16" s="311">
        <f t="shared" si="1"/>
        <v>113.70302474793768</v>
      </c>
      <c r="G16" s="311">
        <f t="shared" si="0"/>
        <v>105.41004723057105</v>
      </c>
      <c r="H16" s="311">
        <f t="shared" si="0"/>
        <v>103.6283185840708</v>
      </c>
      <c r="I16" s="312">
        <v>2182</v>
      </c>
      <c r="J16" s="312">
        <v>2329</v>
      </c>
      <c r="K16" s="312">
        <v>2260</v>
      </c>
    </row>
    <row r="17" spans="1:11" ht="25.5">
      <c r="A17" s="72" t="s">
        <v>117</v>
      </c>
      <c r="B17" s="70" t="s">
        <v>115</v>
      </c>
      <c r="C17" s="310">
        <v>62846.41</v>
      </c>
      <c r="D17" s="310">
        <v>55644.05</v>
      </c>
      <c r="E17" s="310">
        <v>35779.47</v>
      </c>
      <c r="F17" s="311">
        <f t="shared" si="1"/>
        <v>94.415368725469946</v>
      </c>
      <c r="G17" s="311">
        <f t="shared" si="0"/>
        <v>76.640009894711682</v>
      </c>
      <c r="H17" s="311">
        <f t="shared" si="0"/>
        <v>85.082880942365136</v>
      </c>
      <c r="I17" s="312">
        <v>66563.75</v>
      </c>
      <c r="J17" s="312">
        <v>72604.44</v>
      </c>
      <c r="K17" s="312">
        <v>42052.49</v>
      </c>
    </row>
    <row r="18" spans="1:11" ht="25.5">
      <c r="A18" s="72" t="s">
        <v>118</v>
      </c>
      <c r="B18" s="70" t="s">
        <v>103</v>
      </c>
      <c r="C18" s="310">
        <v>1004</v>
      </c>
      <c r="D18" s="310">
        <v>1014</v>
      </c>
      <c r="E18" s="310">
        <v>999</v>
      </c>
      <c r="F18" s="311">
        <f t="shared" si="1"/>
        <v>100.60120240480961</v>
      </c>
      <c r="G18" s="311">
        <f t="shared" si="0"/>
        <v>100.69513406156902</v>
      </c>
      <c r="H18" s="311">
        <f t="shared" si="0"/>
        <v>100.30120481927712</v>
      </c>
      <c r="I18" s="312">
        <v>998</v>
      </c>
      <c r="J18" s="312">
        <v>1007</v>
      </c>
      <c r="K18" s="312">
        <v>996</v>
      </c>
    </row>
    <row r="19" spans="1:11">
      <c r="A19" s="72" t="s">
        <v>119</v>
      </c>
      <c r="B19" s="70" t="s">
        <v>126</v>
      </c>
      <c r="C19" s="310">
        <v>12323.4</v>
      </c>
      <c r="D19" s="310">
        <v>12175.1</v>
      </c>
      <c r="E19" s="310">
        <v>12075.41</v>
      </c>
      <c r="F19" s="311">
        <f t="shared" si="1"/>
        <v>95.426077583536724</v>
      </c>
      <c r="G19" s="311">
        <f t="shared" si="0"/>
        <v>99.369346501942061</v>
      </c>
      <c r="H19" s="311">
        <f t="shared" si="0"/>
        <v>99.568427779266557</v>
      </c>
      <c r="I19" s="312">
        <v>12914.08</v>
      </c>
      <c r="J19" s="312">
        <v>12252.37</v>
      </c>
      <c r="K19" s="312">
        <v>12127.75</v>
      </c>
    </row>
    <row r="20" spans="1:11" s="354" customFormat="1">
      <c r="A20" s="349" t="s">
        <v>120</v>
      </c>
      <c r="B20" s="350" t="s">
        <v>121</v>
      </c>
      <c r="C20" s="351">
        <v>1013.62</v>
      </c>
      <c r="D20" s="351">
        <v>1392.97</v>
      </c>
      <c r="E20" s="351">
        <v>2239.0300000000002</v>
      </c>
      <c r="F20" s="352">
        <f t="shared" si="1"/>
        <v>105.33962421017627</v>
      </c>
      <c r="G20" s="352">
        <f t="shared" si="0"/>
        <v>96.725295633033127</v>
      </c>
      <c r="H20" s="352">
        <f t="shared" si="0"/>
        <v>72.307478669741073</v>
      </c>
      <c r="I20" s="353">
        <v>962.24</v>
      </c>
      <c r="J20" s="353">
        <v>1440.13</v>
      </c>
      <c r="K20" s="353">
        <v>3096.54</v>
      </c>
    </row>
    <row r="21" spans="1:11">
      <c r="A21" s="72" t="s">
        <v>122</v>
      </c>
      <c r="B21" s="70" t="s">
        <v>121</v>
      </c>
      <c r="C21" s="310">
        <v>40.79</v>
      </c>
      <c r="D21" s="310">
        <v>46.82</v>
      </c>
      <c r="E21" s="310">
        <v>47.34</v>
      </c>
      <c r="F21" s="311">
        <f t="shared" si="1"/>
        <v>106.44572025052193</v>
      </c>
      <c r="G21" s="311">
        <f t="shared" si="0"/>
        <v>110.9215825633736</v>
      </c>
      <c r="H21" s="311">
        <f t="shared" si="0"/>
        <v>115.18248175182481</v>
      </c>
      <c r="I21" s="312">
        <v>38.32</v>
      </c>
      <c r="J21" s="312">
        <v>42.21</v>
      </c>
      <c r="K21" s="312">
        <v>41.1</v>
      </c>
    </row>
    <row r="22" spans="1:11">
      <c r="A22" s="72" t="s">
        <v>123</v>
      </c>
      <c r="B22" s="70" t="s">
        <v>127</v>
      </c>
      <c r="C22" s="313">
        <v>1088</v>
      </c>
      <c r="D22" s="313">
        <v>1102</v>
      </c>
      <c r="E22" s="313">
        <v>1117</v>
      </c>
      <c r="F22" s="311">
        <f t="shared" si="1"/>
        <v>105.83657587548639</v>
      </c>
      <c r="G22" s="311">
        <f t="shared" si="1"/>
        <v>103.47417840375587</v>
      </c>
      <c r="H22" s="311">
        <f t="shared" si="1"/>
        <v>104.78424015009379</v>
      </c>
      <c r="I22" s="312">
        <v>1028</v>
      </c>
      <c r="J22" s="312">
        <v>1065</v>
      </c>
      <c r="K22" s="312">
        <v>1066</v>
      </c>
    </row>
    <row r="23" spans="1:11">
      <c r="A23" s="72" t="s">
        <v>124</v>
      </c>
      <c r="B23" s="70" t="s">
        <v>111</v>
      </c>
      <c r="C23" s="313">
        <v>6044.04</v>
      </c>
      <c r="D23" s="313">
        <v>6059.33</v>
      </c>
      <c r="E23" s="313">
        <v>6035.97</v>
      </c>
      <c r="F23" s="311">
        <f t="shared" si="1"/>
        <v>95.116274312008898</v>
      </c>
      <c r="G23" s="311">
        <f t="shared" si="1"/>
        <v>96.597356510759994</v>
      </c>
      <c r="H23" s="311">
        <f t="shared" si="1"/>
        <v>102.28273284010534</v>
      </c>
      <c r="I23" s="312">
        <v>6354.37</v>
      </c>
      <c r="J23" s="312">
        <v>6272.77</v>
      </c>
      <c r="K23" s="312">
        <v>5901.26</v>
      </c>
    </row>
    <row r="24" spans="1:11">
      <c r="A24" s="134"/>
      <c r="B24" s="134"/>
      <c r="C24" s="134"/>
      <c r="D24" s="339"/>
      <c r="E24" s="339"/>
      <c r="F24" s="134"/>
      <c r="G24" s="134"/>
      <c r="H24" s="134"/>
      <c r="I24" s="248"/>
      <c r="J24" s="248"/>
      <c r="K24" s="248"/>
    </row>
    <row r="25" spans="1:11">
      <c r="I25" s="248"/>
      <c r="J25" s="248"/>
      <c r="K25" s="248"/>
    </row>
    <row r="26" spans="1:11">
      <c r="I26" s="248"/>
      <c r="J26" s="248"/>
      <c r="K26" s="248"/>
    </row>
  </sheetData>
  <mergeCells count="7">
    <mergeCell ref="I3:K3"/>
    <mergeCell ref="A3:A4"/>
    <mergeCell ref="F3:H3"/>
    <mergeCell ref="B3:B4"/>
    <mergeCell ref="C3:C4"/>
    <mergeCell ref="D3:D4"/>
    <mergeCell ref="E3:E4"/>
  </mergeCells>
  <pageMargins left="0.94" right="0.7" top="0.83"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K15"/>
  <sheetViews>
    <sheetView workbookViewId="0">
      <selection activeCell="G8" sqref="G8"/>
    </sheetView>
  </sheetViews>
  <sheetFormatPr defaultRowHeight="15.75"/>
  <cols>
    <col min="1" max="1" width="3.140625" style="133" customWidth="1"/>
    <col min="2" max="2" width="28.140625" style="133" customWidth="1"/>
    <col min="3" max="3" width="10" style="133" customWidth="1"/>
    <col min="4" max="4" width="11" style="133" customWidth="1"/>
    <col min="5" max="5" width="10" style="133" customWidth="1"/>
    <col min="6" max="8" width="9.140625" style="133"/>
    <col min="9" max="9" width="10.140625" style="133" hidden="1" customWidth="1"/>
    <col min="10" max="10" width="9.85546875" style="133" hidden="1" customWidth="1"/>
    <col min="11" max="11" width="11.5703125" style="133" hidden="1" customWidth="1"/>
    <col min="12" max="16384" width="9.140625" style="133"/>
  </cols>
  <sheetData>
    <row r="1" spans="1:11">
      <c r="A1" s="226" t="s">
        <v>166</v>
      </c>
      <c r="B1" s="227"/>
      <c r="C1" s="227"/>
      <c r="D1" s="227"/>
      <c r="E1" s="227"/>
      <c r="F1" s="227"/>
      <c r="G1" s="227"/>
      <c r="H1" s="227"/>
    </row>
    <row r="2" spans="1:11">
      <c r="A2" s="443" t="s">
        <v>248</v>
      </c>
      <c r="B2" s="443"/>
      <c r="C2" s="443"/>
      <c r="D2" s="443"/>
      <c r="E2" s="443"/>
      <c r="F2" s="228"/>
      <c r="G2" s="228"/>
      <c r="H2" s="227"/>
    </row>
    <row r="3" spans="1:11">
      <c r="A3" s="227"/>
      <c r="B3" s="227"/>
      <c r="C3" s="227"/>
      <c r="D3" s="227"/>
      <c r="E3" s="227"/>
      <c r="F3" s="227"/>
      <c r="G3" s="227"/>
      <c r="H3" s="229"/>
    </row>
    <row r="4" spans="1:11" ht="24.75" customHeight="1">
      <c r="A4" s="444"/>
      <c r="B4" s="444"/>
      <c r="C4" s="445" t="s">
        <v>239</v>
      </c>
      <c r="D4" s="445" t="s">
        <v>240</v>
      </c>
      <c r="E4" s="445" t="s">
        <v>241</v>
      </c>
      <c r="F4" s="445" t="s">
        <v>151</v>
      </c>
      <c r="G4" s="445"/>
      <c r="H4" s="445"/>
      <c r="I4" s="445" t="s">
        <v>225</v>
      </c>
      <c r="J4" s="445"/>
      <c r="K4" s="445"/>
    </row>
    <row r="5" spans="1:11" ht="60.75" customHeight="1">
      <c r="A5" s="444"/>
      <c r="B5" s="444"/>
      <c r="C5" s="445"/>
      <c r="D5" s="445"/>
      <c r="E5" s="445"/>
      <c r="F5" s="171" t="s">
        <v>163</v>
      </c>
      <c r="G5" s="171" t="s">
        <v>164</v>
      </c>
      <c r="H5" s="235" t="s">
        <v>216</v>
      </c>
      <c r="I5" s="171" t="s">
        <v>163</v>
      </c>
      <c r="J5" s="171" t="s">
        <v>164</v>
      </c>
      <c r="K5" s="247" t="s">
        <v>216</v>
      </c>
    </row>
    <row r="6" spans="1:11" ht="25.5" customHeight="1">
      <c r="A6" s="236" t="s">
        <v>1</v>
      </c>
      <c r="B6" s="237"/>
      <c r="C6" s="290">
        <f>+SUM(C7:C14)</f>
        <v>1633720</v>
      </c>
      <c r="D6" s="290">
        <f t="shared" ref="D6:E6" si="0">+SUM(D7:D14)</f>
        <v>1547061</v>
      </c>
      <c r="E6" s="290">
        <f t="shared" si="0"/>
        <v>4333170</v>
      </c>
      <c r="F6" s="270">
        <f>+C6/I6*100</f>
        <v>105.08184152434663</v>
      </c>
      <c r="G6" s="270">
        <f t="shared" ref="G6:H7" si="1">+D6/J6*100</f>
        <v>101.92597580226482</v>
      </c>
      <c r="H6" s="270">
        <f t="shared" si="1"/>
        <v>101.69888921851002</v>
      </c>
      <c r="I6" s="357">
        <f>+SUM(I7:I14)</f>
        <v>1554712</v>
      </c>
      <c r="J6" s="355">
        <f>+SUM(J7:J14)</f>
        <v>1517828</v>
      </c>
      <c r="K6" s="267">
        <v>4260784</v>
      </c>
    </row>
    <row r="7" spans="1:11" ht="33" customHeight="1">
      <c r="A7" s="238"/>
      <c r="B7" s="241" t="s">
        <v>167</v>
      </c>
      <c r="C7" s="268">
        <v>281945</v>
      </c>
      <c r="D7" s="268">
        <v>287260</v>
      </c>
      <c r="E7" s="268">
        <v>762349</v>
      </c>
      <c r="F7" s="271">
        <f>+C7/I7*100</f>
        <v>75.105421165213542</v>
      </c>
      <c r="G7" s="271">
        <f t="shared" si="1"/>
        <v>64.277786728245886</v>
      </c>
      <c r="H7" s="271">
        <f t="shared" si="1"/>
        <v>70.213204907516641</v>
      </c>
      <c r="I7" s="358">
        <f>375399</f>
        <v>375399</v>
      </c>
      <c r="J7" s="356">
        <v>446904</v>
      </c>
      <c r="K7" s="256">
        <v>1085763</v>
      </c>
    </row>
    <row r="8" spans="1:11" ht="24.75" customHeight="1">
      <c r="A8" s="238"/>
      <c r="B8" s="240" t="s">
        <v>168</v>
      </c>
      <c r="C8" s="268">
        <v>21360</v>
      </c>
      <c r="D8" s="268">
        <v>22369</v>
      </c>
      <c r="E8" s="268">
        <v>59980</v>
      </c>
      <c r="F8" s="271">
        <f t="shared" ref="F8:F14" si="2">+C8/I8*100</f>
        <v>34.756008265942043</v>
      </c>
      <c r="G8" s="271">
        <f t="shared" ref="G8:G14" si="3">+D8/J8*100</f>
        <v>31.01421143847487</v>
      </c>
      <c r="H8" s="271">
        <f t="shared" ref="H8:H14" si="4">+E8/K8*100</f>
        <v>34.828355088958048</v>
      </c>
      <c r="I8" s="358">
        <v>61457</v>
      </c>
      <c r="J8" s="356">
        <v>72125</v>
      </c>
      <c r="K8" s="256">
        <v>172216</v>
      </c>
    </row>
    <row r="9" spans="1:11" ht="34.5" customHeight="1">
      <c r="A9" s="238"/>
      <c r="B9" s="241" t="s">
        <v>169</v>
      </c>
      <c r="C9" s="268"/>
      <c r="D9" s="268"/>
      <c r="E9" s="268"/>
      <c r="F9" s="271"/>
      <c r="G9" s="271"/>
      <c r="H9" s="271"/>
      <c r="I9" s="358"/>
      <c r="J9" s="356"/>
      <c r="K9" s="256">
        <v>0</v>
      </c>
    </row>
    <row r="10" spans="1:11" ht="34.5" customHeight="1">
      <c r="A10" s="238"/>
      <c r="B10" s="241" t="s">
        <v>170</v>
      </c>
      <c r="C10" s="268"/>
      <c r="D10" s="268"/>
      <c r="E10" s="268"/>
      <c r="F10" s="271"/>
      <c r="G10" s="271"/>
      <c r="H10" s="271"/>
      <c r="I10" s="358"/>
      <c r="J10" s="356"/>
      <c r="K10" s="256">
        <v>0</v>
      </c>
    </row>
    <row r="11" spans="1:11" ht="36" customHeight="1">
      <c r="A11" s="238"/>
      <c r="B11" s="242" t="s">
        <v>228</v>
      </c>
      <c r="C11" s="268">
        <v>24206</v>
      </c>
      <c r="D11" s="268">
        <v>20162</v>
      </c>
      <c r="E11" s="268">
        <v>65006</v>
      </c>
      <c r="F11" s="271">
        <f t="shared" si="2"/>
        <v>64.905882983857992</v>
      </c>
      <c r="G11" s="271">
        <f t="shared" si="3"/>
        <v>57.993441868492198</v>
      </c>
      <c r="H11" s="271">
        <f t="shared" si="4"/>
        <v>63.630935484186722</v>
      </c>
      <c r="I11" s="358">
        <v>37294</v>
      </c>
      <c r="J11" s="356">
        <v>34766</v>
      </c>
      <c r="K11" s="256">
        <v>102161</v>
      </c>
    </row>
    <row r="12" spans="1:11" ht="34.5" customHeight="1">
      <c r="A12" s="238"/>
      <c r="B12" s="241" t="s">
        <v>171</v>
      </c>
      <c r="C12" s="268">
        <v>1060912</v>
      </c>
      <c r="D12" s="268">
        <v>977221</v>
      </c>
      <c r="E12" s="268">
        <v>2764628</v>
      </c>
      <c r="F12" s="271">
        <f t="shared" si="2"/>
        <v>123.16822855232239</v>
      </c>
      <c r="G12" s="271">
        <f t="shared" si="3"/>
        <v>127.28922246088077</v>
      </c>
      <c r="H12" s="271">
        <f t="shared" si="4"/>
        <v>119.69760273839157</v>
      </c>
      <c r="I12" s="358">
        <v>861352</v>
      </c>
      <c r="J12" s="356">
        <v>767717</v>
      </c>
      <c r="K12" s="256">
        <v>2309677</v>
      </c>
    </row>
    <row r="13" spans="1:11" ht="34.5" customHeight="1">
      <c r="A13" s="238"/>
      <c r="B13" s="241" t="s">
        <v>172</v>
      </c>
      <c r="C13" s="268"/>
      <c r="D13" s="268"/>
      <c r="E13" s="268"/>
      <c r="F13" s="271"/>
      <c r="G13" s="271"/>
      <c r="H13" s="271"/>
      <c r="I13" s="358"/>
      <c r="J13" s="356"/>
      <c r="K13" s="256">
        <v>0</v>
      </c>
    </row>
    <row r="14" spans="1:11" ht="24.75" customHeight="1">
      <c r="A14" s="239"/>
      <c r="B14" s="243" t="s">
        <v>173</v>
      </c>
      <c r="C14" s="269">
        <v>245297</v>
      </c>
      <c r="D14" s="269">
        <v>240049</v>
      </c>
      <c r="E14" s="269">
        <v>681207</v>
      </c>
      <c r="F14" s="272">
        <f t="shared" si="2"/>
        <v>111.90046074540393</v>
      </c>
      <c r="G14" s="272">
        <f t="shared" si="3"/>
        <v>122.27683938140549</v>
      </c>
      <c r="H14" s="272">
        <f t="shared" si="4"/>
        <v>115.26988816634432</v>
      </c>
      <c r="I14" s="269">
        <v>219210</v>
      </c>
      <c r="J14" s="356">
        <v>196316</v>
      </c>
      <c r="K14" s="256">
        <v>590967</v>
      </c>
    </row>
    <row r="15" spans="1:11">
      <c r="A15" s="230"/>
      <c r="B15" s="231"/>
      <c r="C15" s="232"/>
      <c r="D15" s="232"/>
      <c r="E15" s="233"/>
      <c r="F15" s="233"/>
      <c r="G15" s="233"/>
      <c r="H15" s="234"/>
    </row>
  </sheetData>
  <mergeCells count="7">
    <mergeCell ref="A2:E2"/>
    <mergeCell ref="A4:B5"/>
    <mergeCell ref="I4:K4"/>
    <mergeCell ref="F4:H4"/>
    <mergeCell ref="C4:C5"/>
    <mergeCell ref="D4:D5"/>
    <mergeCell ref="E4:E5"/>
  </mergeCells>
  <pageMargins left="0.88" right="0.37" top="0.52"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tabColor rgb="FFFFFF00"/>
  </sheetPr>
  <dimension ref="A1:K32"/>
  <sheetViews>
    <sheetView workbookViewId="0">
      <selection activeCell="B5" sqref="B5"/>
    </sheetView>
  </sheetViews>
  <sheetFormatPr defaultColWidth="9.140625" defaultRowHeight="15.75"/>
  <cols>
    <col min="1" max="1" width="3.42578125" style="3" customWidth="1"/>
    <col min="2" max="2" width="32" style="3" customWidth="1"/>
    <col min="3" max="5" width="11.140625" style="3" customWidth="1"/>
    <col min="6" max="6" width="11.85546875" style="3" customWidth="1"/>
    <col min="7" max="7" width="11" style="3" customWidth="1"/>
    <col min="8" max="8" width="11.5703125" style="3" hidden="1" customWidth="1"/>
    <col min="9" max="9" width="10.85546875" style="3" hidden="1" customWidth="1"/>
    <col min="10" max="16384" width="9.140625" style="3"/>
  </cols>
  <sheetData>
    <row r="1" spans="1:11" ht="24" customHeight="1">
      <c r="A1" s="9" t="s">
        <v>224</v>
      </c>
    </row>
    <row r="2" spans="1:11" ht="20.100000000000001" customHeight="1">
      <c r="A2" s="446" t="s">
        <v>246</v>
      </c>
      <c r="B2" s="446"/>
      <c r="C2" s="10"/>
      <c r="D2" s="10"/>
      <c r="E2" s="10"/>
      <c r="F2" s="10"/>
    </row>
    <row r="3" spans="1:11" ht="15.75" customHeight="1">
      <c r="A3" s="279"/>
      <c r="B3" s="279"/>
      <c r="C3" s="10"/>
      <c r="D3" s="10"/>
      <c r="E3" s="10"/>
      <c r="F3" s="10"/>
    </row>
    <row r="4" spans="1:11" ht="10.5" customHeight="1">
      <c r="A4" s="11"/>
      <c r="B4" s="11"/>
      <c r="C4" s="11"/>
      <c r="D4" s="11"/>
      <c r="E4" s="11"/>
      <c r="F4" s="447"/>
      <c r="G4" s="447"/>
    </row>
    <row r="5" spans="1:11" ht="101.25" customHeight="1">
      <c r="A5" s="39"/>
      <c r="B5" s="40"/>
      <c r="C5" s="35" t="s">
        <v>242</v>
      </c>
      <c r="D5" s="5" t="s">
        <v>243</v>
      </c>
      <c r="E5" s="35" t="s">
        <v>244</v>
      </c>
      <c r="F5" s="35" t="s">
        <v>174</v>
      </c>
      <c r="G5" s="35" t="s">
        <v>52</v>
      </c>
      <c r="H5" s="35" t="s">
        <v>226</v>
      </c>
      <c r="I5" s="35" t="s">
        <v>227</v>
      </c>
    </row>
    <row r="6" spans="1:11" s="79" customFormat="1" ht="22.5" customHeight="1">
      <c r="A6" s="76" t="s">
        <v>1</v>
      </c>
      <c r="B6" s="77"/>
      <c r="C6" s="78">
        <f>+C7+C14+C19</f>
        <v>79898</v>
      </c>
      <c r="D6" s="78">
        <f t="shared" ref="D6:E6" si="0">+D7+D14+D19</f>
        <v>84560</v>
      </c>
      <c r="E6" s="78">
        <f t="shared" si="0"/>
        <v>633746</v>
      </c>
      <c r="F6" s="102">
        <f>+E6/H6*100</f>
        <v>67.430403935938855</v>
      </c>
      <c r="G6" s="102">
        <f>+E6/I6*100</f>
        <v>70.739422784990978</v>
      </c>
      <c r="H6" s="273">
        <v>939852</v>
      </c>
      <c r="I6" s="273">
        <v>895888</v>
      </c>
      <c r="J6" s="140"/>
      <c r="K6" s="140"/>
    </row>
    <row r="7" spans="1:11" s="79" customFormat="1" ht="22.5" customHeight="1">
      <c r="A7" s="80" t="s">
        <v>29</v>
      </c>
      <c r="B7" s="107"/>
      <c r="C7" s="90">
        <f>+C8+C10+C11+C12+C13</f>
        <v>55473</v>
      </c>
      <c r="D7" s="90">
        <f t="shared" ref="D7:E7" si="1">+D8+D10+D11+D12+D13</f>
        <v>58360</v>
      </c>
      <c r="E7" s="90">
        <f t="shared" si="1"/>
        <v>441416</v>
      </c>
      <c r="F7" s="104">
        <f>+E7/H7*100</f>
        <v>68.096003554315928</v>
      </c>
      <c r="G7" s="106">
        <f>+E7/I7*100</f>
        <v>75.505159788374272</v>
      </c>
      <c r="H7" s="273">
        <v>648226</v>
      </c>
      <c r="I7" s="273">
        <v>584617</v>
      </c>
      <c r="J7" s="140"/>
      <c r="K7" s="140"/>
    </row>
    <row r="8" spans="1:11" s="84" customFormat="1" ht="22.5" customHeight="1">
      <c r="A8" s="85"/>
      <c r="B8" s="86" t="s">
        <v>32</v>
      </c>
      <c r="C8" s="81">
        <v>48392</v>
      </c>
      <c r="D8" s="81">
        <v>50300</v>
      </c>
      <c r="E8" s="81">
        <v>388298</v>
      </c>
      <c r="F8" s="103">
        <f>+E8/H8*100</f>
        <v>69.125872756468453</v>
      </c>
      <c r="G8" s="105">
        <f>+E8/I8*100</f>
        <v>137.37087142331532</v>
      </c>
      <c r="H8" s="274">
        <v>561726</v>
      </c>
      <c r="I8" s="274">
        <v>282664</v>
      </c>
      <c r="J8" s="140"/>
      <c r="K8" s="140"/>
    </row>
    <row r="9" spans="1:11" s="84" customFormat="1" ht="22.5" customHeight="1">
      <c r="A9" s="85"/>
      <c r="B9" s="88" t="s">
        <v>129</v>
      </c>
      <c r="C9" s="81">
        <v>4962</v>
      </c>
      <c r="D9" s="81">
        <v>5800</v>
      </c>
      <c r="E9" s="81">
        <v>36229</v>
      </c>
      <c r="F9" s="103">
        <f t="shared" ref="F9:F12" si="2">+E9/H9*100</f>
        <v>58.367971644917027</v>
      </c>
      <c r="G9" s="105">
        <f t="shared" ref="G9:G12" si="3">+E9/I9*100</f>
        <v>144.89281714925613</v>
      </c>
      <c r="H9" s="274">
        <v>62070</v>
      </c>
      <c r="I9" s="274">
        <v>25004</v>
      </c>
      <c r="J9" s="140"/>
      <c r="K9" s="140"/>
    </row>
    <row r="10" spans="1:11" s="84" customFormat="1" ht="22.5" customHeight="1">
      <c r="A10" s="85"/>
      <c r="B10" s="88" t="s">
        <v>130</v>
      </c>
      <c r="C10" s="81"/>
      <c r="D10" s="81"/>
      <c r="E10" s="81"/>
      <c r="F10" s="103"/>
      <c r="G10" s="105"/>
      <c r="H10" s="274"/>
      <c r="I10" s="274">
        <v>141138</v>
      </c>
      <c r="J10" s="140"/>
      <c r="K10" s="140"/>
    </row>
    <row r="11" spans="1:11" s="84" customFormat="1" ht="22.5" customHeight="1">
      <c r="A11" s="85"/>
      <c r="B11" s="86" t="s">
        <v>131</v>
      </c>
      <c r="C11" s="81">
        <v>4958</v>
      </c>
      <c r="D11" s="81">
        <v>5750</v>
      </c>
      <c r="E11" s="81">
        <v>36421</v>
      </c>
      <c r="F11" s="103">
        <f t="shared" si="2"/>
        <v>60.199999999999996</v>
      </c>
      <c r="G11" s="105">
        <f t="shared" si="3"/>
        <v>25.035916824196597</v>
      </c>
      <c r="H11" s="274">
        <v>60500</v>
      </c>
      <c r="I11" s="274">
        <v>145475</v>
      </c>
      <c r="J11" s="140"/>
      <c r="K11" s="140"/>
    </row>
    <row r="12" spans="1:11" s="84" customFormat="1" ht="22.5" customHeight="1">
      <c r="A12" s="85"/>
      <c r="B12" s="86" t="s">
        <v>132</v>
      </c>
      <c r="C12" s="81">
        <v>2123</v>
      </c>
      <c r="D12" s="81">
        <v>2310</v>
      </c>
      <c r="E12" s="81">
        <v>16697</v>
      </c>
      <c r="F12" s="103">
        <f t="shared" si="2"/>
        <v>64.219230769230776</v>
      </c>
      <c r="G12" s="105">
        <f t="shared" si="3"/>
        <v>108.84615384615384</v>
      </c>
      <c r="H12" s="274">
        <v>26000</v>
      </c>
      <c r="I12" s="274">
        <v>15340</v>
      </c>
      <c r="J12" s="140"/>
      <c r="K12" s="140"/>
    </row>
    <row r="13" spans="1:11" s="84" customFormat="1" ht="22.5" customHeight="1">
      <c r="A13" s="85"/>
      <c r="B13" s="86" t="s">
        <v>133</v>
      </c>
      <c r="C13" s="81"/>
      <c r="D13" s="81"/>
      <c r="E13" s="81"/>
      <c r="F13" s="103"/>
      <c r="G13" s="105"/>
      <c r="H13" s="274"/>
      <c r="I13" s="274">
        <v>0</v>
      </c>
      <c r="J13" s="140"/>
      <c r="K13" s="140"/>
    </row>
    <row r="14" spans="1:11" s="79" customFormat="1" ht="22.5" customHeight="1">
      <c r="A14" s="80" t="s">
        <v>31</v>
      </c>
      <c r="B14" s="89"/>
      <c r="C14" s="90">
        <f>+C15+C17</f>
        <v>24425</v>
      </c>
      <c r="D14" s="90">
        <f t="shared" ref="D14:E14" si="4">+D15+D17</f>
        <v>26200</v>
      </c>
      <c r="E14" s="90">
        <f t="shared" si="4"/>
        <v>192330</v>
      </c>
      <c r="F14" s="104">
        <f>+E14/H14*100</f>
        <v>65.950909726841914</v>
      </c>
      <c r="G14" s="106">
        <f>+E14/I14*100</f>
        <v>61.788602214790323</v>
      </c>
      <c r="H14" s="273">
        <v>291626</v>
      </c>
      <c r="I14" s="273">
        <v>311271</v>
      </c>
      <c r="J14" s="140"/>
      <c r="K14" s="140"/>
    </row>
    <row r="15" spans="1:11" s="84" customFormat="1" ht="22.5" customHeight="1">
      <c r="A15" s="94"/>
      <c r="B15" s="86" t="s">
        <v>134</v>
      </c>
      <c r="C15" s="81">
        <v>24425</v>
      </c>
      <c r="D15" s="81">
        <v>26200</v>
      </c>
      <c r="E15" s="81">
        <v>188154</v>
      </c>
      <c r="F15" s="103">
        <f>+E15/H15*100</f>
        <v>65.456253261436771</v>
      </c>
      <c r="G15" s="105">
        <f>+E15/I15*100</f>
        <v>126.81575541895826</v>
      </c>
      <c r="H15" s="274">
        <v>287450</v>
      </c>
      <c r="I15" s="274">
        <v>148368</v>
      </c>
      <c r="J15" s="140"/>
      <c r="K15" s="140"/>
    </row>
    <row r="16" spans="1:11" s="84" customFormat="1" ht="22.5" customHeight="1">
      <c r="A16" s="94"/>
      <c r="B16" s="88" t="s">
        <v>129</v>
      </c>
      <c r="C16" s="81">
        <v>12819</v>
      </c>
      <c r="D16" s="81">
        <v>13050</v>
      </c>
      <c r="E16" s="81">
        <v>101279</v>
      </c>
      <c r="F16" s="103">
        <f t="shared" ref="F16:F17" si="5">+E16/H16*100</f>
        <v>69.929572602361389</v>
      </c>
      <c r="G16" s="105">
        <f t="shared" ref="G16:G17" si="6">+E16/I16*100</f>
        <v>174.85109541978144</v>
      </c>
      <c r="H16" s="274">
        <v>144830</v>
      </c>
      <c r="I16" s="274">
        <v>57923</v>
      </c>
      <c r="J16" s="140"/>
      <c r="K16" s="140"/>
    </row>
    <row r="17" spans="1:11" s="84" customFormat="1" ht="22.5" customHeight="1">
      <c r="A17" s="94"/>
      <c r="B17" s="88" t="s">
        <v>135</v>
      </c>
      <c r="C17" s="81"/>
      <c r="D17" s="81"/>
      <c r="E17" s="81">
        <v>4176</v>
      </c>
      <c r="F17" s="103">
        <f t="shared" si="5"/>
        <v>100</v>
      </c>
      <c r="G17" s="105">
        <f t="shared" si="6"/>
        <v>2.5634887018655275</v>
      </c>
      <c r="H17" s="274">
        <v>4176</v>
      </c>
      <c r="I17" s="274">
        <v>162903</v>
      </c>
      <c r="J17" s="140"/>
      <c r="K17" s="140"/>
    </row>
    <row r="18" spans="1:11" s="84" customFormat="1" ht="22.5" customHeight="1">
      <c r="A18" s="95"/>
      <c r="B18" s="86" t="s">
        <v>133</v>
      </c>
      <c r="C18" s="96"/>
      <c r="D18" s="82"/>
      <c r="E18" s="82"/>
      <c r="F18" s="87"/>
      <c r="G18" s="83"/>
    </row>
    <row r="19" spans="1:11" s="79" customFormat="1" ht="22.5" customHeight="1">
      <c r="A19" s="80" t="s">
        <v>30</v>
      </c>
      <c r="B19" s="89"/>
      <c r="C19" s="90"/>
      <c r="D19" s="91"/>
      <c r="E19" s="91"/>
      <c r="F19" s="92"/>
      <c r="G19" s="93"/>
    </row>
    <row r="20" spans="1:11" s="84" customFormat="1" ht="22.5" customHeight="1">
      <c r="A20" s="95"/>
      <c r="B20" s="86" t="s">
        <v>136</v>
      </c>
      <c r="C20" s="81"/>
      <c r="D20" s="82"/>
      <c r="E20" s="82"/>
      <c r="F20" s="87"/>
      <c r="G20" s="83"/>
    </row>
    <row r="21" spans="1:11" s="84" customFormat="1" ht="22.5" customHeight="1">
      <c r="A21" s="95"/>
      <c r="B21" s="88" t="s">
        <v>129</v>
      </c>
      <c r="C21" s="81"/>
      <c r="D21" s="82"/>
      <c r="E21" s="82"/>
      <c r="F21" s="87"/>
      <c r="G21" s="83"/>
    </row>
    <row r="22" spans="1:11" s="84" customFormat="1" ht="22.5" customHeight="1">
      <c r="A22" s="95"/>
      <c r="B22" s="88" t="s">
        <v>137</v>
      </c>
      <c r="C22" s="81"/>
      <c r="D22" s="82"/>
      <c r="E22" s="82"/>
      <c r="F22" s="87"/>
      <c r="G22" s="83"/>
    </row>
    <row r="23" spans="1:11" s="84" customFormat="1" ht="22.5" customHeight="1">
      <c r="A23" s="97"/>
      <c r="B23" s="98" t="s">
        <v>133</v>
      </c>
      <c r="C23" s="99"/>
      <c r="D23" s="99"/>
      <c r="E23" s="99"/>
      <c r="F23" s="100"/>
      <c r="G23" s="101"/>
    </row>
    <row r="24" spans="1:11" ht="20.100000000000001" customHeight="1">
      <c r="A24" s="15"/>
      <c r="B24" s="8"/>
      <c r="C24" s="13"/>
      <c r="D24" s="13"/>
      <c r="E24" s="14"/>
      <c r="F24" s="14"/>
    </row>
    <row r="25" spans="1:11" ht="20.100000000000001" customHeight="1">
      <c r="A25" s="15"/>
      <c r="B25" s="8"/>
      <c r="C25" s="13"/>
      <c r="D25" s="13"/>
      <c r="E25" s="14"/>
      <c r="F25" s="14"/>
    </row>
    <row r="26" spans="1:11">
      <c r="A26" s="15"/>
      <c r="B26" s="12"/>
      <c r="C26" s="13"/>
      <c r="D26" s="13"/>
      <c r="E26" s="14"/>
      <c r="F26" s="14"/>
    </row>
    <row r="27" spans="1:11" ht="18.75" customHeight="1"/>
    <row r="32" spans="1:11" ht="46.5" customHeight="1"/>
  </sheetData>
  <mergeCells count="2">
    <mergeCell ref="A2:B2"/>
    <mergeCell ref="F4:G4"/>
  </mergeCells>
  <phoneticPr fontId="3" type="noConversion"/>
  <pageMargins left="0.71" right="0.27" top="0.52"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dimension ref="A1:K23"/>
  <sheetViews>
    <sheetView workbookViewId="0">
      <selection activeCell="M13" sqref="M13"/>
    </sheetView>
  </sheetViews>
  <sheetFormatPr defaultRowHeight="15.75"/>
  <cols>
    <col min="1" max="1" width="2.140625" style="133" customWidth="1"/>
    <col min="2" max="2" width="31.42578125" style="133" customWidth="1"/>
    <col min="3" max="3" width="10.140625" style="133" customWidth="1"/>
    <col min="4" max="4" width="9.5703125" style="133" customWidth="1"/>
    <col min="5" max="5" width="9.85546875" style="133" customWidth="1"/>
    <col min="6" max="8" width="9.140625" style="133"/>
    <col min="9" max="11" width="10.28515625" style="133" hidden="1" customWidth="1"/>
    <col min="12" max="16384" width="9.140625" style="133"/>
  </cols>
  <sheetData>
    <row r="1" spans="1:11">
      <c r="A1" s="226" t="s">
        <v>247</v>
      </c>
      <c r="B1" s="227"/>
      <c r="C1" s="227"/>
      <c r="D1" s="227"/>
      <c r="E1" s="227"/>
      <c r="F1" s="227"/>
      <c r="G1" s="227"/>
      <c r="H1" s="227"/>
    </row>
    <row r="2" spans="1:11">
      <c r="A2" s="228"/>
      <c r="B2" s="228"/>
      <c r="C2" s="228"/>
      <c r="D2" s="228"/>
      <c r="E2" s="228"/>
      <c r="F2" s="228"/>
      <c r="G2" s="227"/>
      <c r="H2" s="227"/>
    </row>
    <row r="3" spans="1:11" ht="18" customHeight="1">
      <c r="A3" s="227"/>
      <c r="B3" s="227"/>
      <c r="C3" s="227"/>
      <c r="D3" s="227"/>
      <c r="E3" s="227"/>
      <c r="F3" s="227"/>
      <c r="G3" s="303"/>
      <c r="H3" s="229"/>
    </row>
    <row r="4" spans="1:11" ht="24.75" customHeight="1">
      <c r="A4" s="444"/>
      <c r="B4" s="444"/>
      <c r="C4" s="442" t="s">
        <v>245</v>
      </c>
      <c r="D4" s="442" t="s">
        <v>239</v>
      </c>
      <c r="E4" s="442" t="s">
        <v>240</v>
      </c>
      <c r="F4" s="439" t="s">
        <v>151</v>
      </c>
      <c r="G4" s="439"/>
      <c r="H4" s="440"/>
      <c r="I4" s="439" t="s">
        <v>225</v>
      </c>
      <c r="J4" s="439"/>
      <c r="K4" s="440"/>
    </row>
    <row r="5" spans="1:11" ht="54.75" customHeight="1">
      <c r="A5" s="444"/>
      <c r="B5" s="444"/>
      <c r="C5" s="442"/>
      <c r="D5" s="442"/>
      <c r="E5" s="442"/>
      <c r="F5" s="158" t="s">
        <v>162</v>
      </c>
      <c r="G5" s="158" t="s">
        <v>163</v>
      </c>
      <c r="H5" s="158" t="s">
        <v>164</v>
      </c>
      <c r="I5" s="246" t="s">
        <v>162</v>
      </c>
      <c r="J5" s="246" t="s">
        <v>163</v>
      </c>
      <c r="K5" s="246" t="s">
        <v>164</v>
      </c>
    </row>
    <row r="6" spans="1:11" s="254" customFormat="1" ht="23.25" customHeight="1">
      <c r="A6" s="244" t="s">
        <v>1</v>
      </c>
      <c r="B6" s="245"/>
      <c r="C6" s="291">
        <v>158019</v>
      </c>
      <c r="D6" s="291">
        <v>235619</v>
      </c>
      <c r="E6" s="291">
        <v>240108</v>
      </c>
      <c r="F6" s="296">
        <f>+C6/I6*100</f>
        <v>77.321570124188952</v>
      </c>
      <c r="G6" s="296">
        <f t="shared" ref="G6:H7" si="0">+D6/J6*100</f>
        <v>77.314997112406161</v>
      </c>
      <c r="H6" s="296">
        <f t="shared" si="0"/>
        <v>62.080306125087262</v>
      </c>
      <c r="I6" s="267">
        <v>204366</v>
      </c>
      <c r="J6" s="267">
        <v>304752</v>
      </c>
      <c r="K6" s="267">
        <v>386770</v>
      </c>
    </row>
    <row r="7" spans="1:11" s="254" customFormat="1" ht="23.25" customHeight="1">
      <c r="A7" s="80" t="s">
        <v>29</v>
      </c>
      <c r="B7" s="107"/>
      <c r="C7" s="292">
        <v>107229</v>
      </c>
      <c r="D7" s="292">
        <v>166452</v>
      </c>
      <c r="E7" s="292">
        <v>167735</v>
      </c>
      <c r="F7" s="297">
        <f>+C7/I7*100</f>
        <v>76.903602447053416</v>
      </c>
      <c r="G7" s="297">
        <f t="shared" si="0"/>
        <v>83.342262456126292</v>
      </c>
      <c r="H7" s="297">
        <f t="shared" si="0"/>
        <v>68.334127750414524</v>
      </c>
      <c r="I7" s="267">
        <v>139433</v>
      </c>
      <c r="J7" s="267">
        <v>199721</v>
      </c>
      <c r="K7" s="267">
        <v>245463</v>
      </c>
    </row>
    <row r="8" spans="1:11" ht="23.25" customHeight="1">
      <c r="A8" s="85"/>
      <c r="B8" s="86" t="s">
        <v>32</v>
      </c>
      <c r="C8" s="294">
        <v>94927</v>
      </c>
      <c r="D8" s="294">
        <v>147150</v>
      </c>
      <c r="E8" s="294">
        <v>146221</v>
      </c>
      <c r="F8" s="298">
        <f t="shared" ref="F8:F14" si="1">+C8/I8*100</f>
        <v>133.56831293091318</v>
      </c>
      <c r="G8" s="298">
        <f>+D8/J8*100</f>
        <v>153.49710530433421</v>
      </c>
      <c r="H8" s="298">
        <f>+E8/K8*100</f>
        <v>126.34776071684712</v>
      </c>
      <c r="I8" s="256">
        <v>71070</v>
      </c>
      <c r="J8" s="256">
        <v>95865</v>
      </c>
      <c r="K8" s="256">
        <v>115729</v>
      </c>
    </row>
    <row r="9" spans="1:11" ht="23.25" customHeight="1">
      <c r="A9" s="85"/>
      <c r="B9" s="88" t="s">
        <v>129</v>
      </c>
      <c r="C9" s="293">
        <v>8215</v>
      </c>
      <c r="D9" s="293">
        <v>12983</v>
      </c>
      <c r="E9" s="293">
        <v>15031</v>
      </c>
      <c r="F9" s="298">
        <f t="shared" si="1"/>
        <v>134.01305057096249</v>
      </c>
      <c r="G9" s="298">
        <f t="shared" ref="G9:G12" si="2">+D9/J9*100</f>
        <v>152.4184080770134</v>
      </c>
      <c r="H9" s="298">
        <f t="shared" ref="H9:H12" si="3">+E9/K9*100</f>
        <v>145.1429123213596</v>
      </c>
      <c r="I9" s="256">
        <v>6130</v>
      </c>
      <c r="J9" s="256">
        <v>8518</v>
      </c>
      <c r="K9" s="256">
        <v>10356</v>
      </c>
    </row>
    <row r="10" spans="1:11" ht="23.25" customHeight="1">
      <c r="A10" s="85"/>
      <c r="B10" s="88" t="s">
        <v>130</v>
      </c>
      <c r="C10" s="294"/>
      <c r="D10" s="294"/>
      <c r="E10" s="294"/>
      <c r="F10" s="298"/>
      <c r="G10" s="298"/>
      <c r="H10" s="298"/>
      <c r="I10" s="256">
        <v>35446</v>
      </c>
      <c r="J10" s="256">
        <v>47930</v>
      </c>
      <c r="K10" s="256">
        <v>57762</v>
      </c>
    </row>
    <row r="11" spans="1:11" ht="23.25" customHeight="1">
      <c r="A11" s="85"/>
      <c r="B11" s="86" t="s">
        <v>131</v>
      </c>
      <c r="C11" s="294">
        <v>8114</v>
      </c>
      <c r="D11" s="294">
        <v>13193</v>
      </c>
      <c r="E11" s="294">
        <v>15114</v>
      </c>
      <c r="F11" s="298">
        <f t="shared" si="1"/>
        <v>27.868796153185642</v>
      </c>
      <c r="G11" s="298">
        <f t="shared" si="2"/>
        <v>26.015025733046755</v>
      </c>
      <c r="H11" s="298">
        <f t="shared" si="3"/>
        <v>23.023138909622677</v>
      </c>
      <c r="I11" s="256">
        <v>29115</v>
      </c>
      <c r="J11" s="256">
        <v>50713</v>
      </c>
      <c r="K11" s="256">
        <v>65647</v>
      </c>
    </row>
    <row r="12" spans="1:11" ht="23.25" customHeight="1">
      <c r="A12" s="85"/>
      <c r="B12" s="86" t="s">
        <v>132</v>
      </c>
      <c r="C12" s="294">
        <v>4188</v>
      </c>
      <c r="D12" s="294">
        <v>6109</v>
      </c>
      <c r="E12" s="294">
        <v>6400</v>
      </c>
      <c r="F12" s="298">
        <f t="shared" si="1"/>
        <v>110.15255128879538</v>
      </c>
      <c r="G12" s="298">
        <f t="shared" si="2"/>
        <v>117.18779973144062</v>
      </c>
      <c r="H12" s="298">
        <f t="shared" si="3"/>
        <v>101.18577075098814</v>
      </c>
      <c r="I12" s="256">
        <v>3802</v>
      </c>
      <c r="J12" s="256">
        <v>5213</v>
      </c>
      <c r="K12" s="256">
        <v>6325</v>
      </c>
    </row>
    <row r="13" spans="1:11" ht="23.25" customHeight="1">
      <c r="A13" s="85"/>
      <c r="B13" s="86" t="s">
        <v>133</v>
      </c>
      <c r="C13" s="294"/>
      <c r="D13" s="294"/>
      <c r="E13" s="294"/>
      <c r="F13" s="298"/>
      <c r="G13" s="299"/>
      <c r="H13" s="300"/>
      <c r="I13" s="256"/>
      <c r="J13" s="256">
        <v>0</v>
      </c>
      <c r="K13" s="256">
        <v>0</v>
      </c>
    </row>
    <row r="14" spans="1:11" s="254" customFormat="1" ht="23.25" customHeight="1">
      <c r="A14" s="80" t="s">
        <v>31</v>
      </c>
      <c r="B14" s="89"/>
      <c r="C14" s="292">
        <v>50790</v>
      </c>
      <c r="D14" s="292">
        <v>69167</v>
      </c>
      <c r="E14" s="292">
        <v>72373</v>
      </c>
      <c r="F14" s="297">
        <f t="shared" si="1"/>
        <v>78.219087366978272</v>
      </c>
      <c r="G14" s="297">
        <f t="shared" ref="G14" si="4">+D14/J14*100</f>
        <v>65.853890756062498</v>
      </c>
      <c r="H14" s="297">
        <f t="shared" ref="H14:H15" si="5">+E14/K14*100</f>
        <v>51.216854083661815</v>
      </c>
      <c r="I14" s="267">
        <v>64933</v>
      </c>
      <c r="J14" s="267">
        <v>105031</v>
      </c>
      <c r="K14" s="267">
        <v>141307</v>
      </c>
    </row>
    <row r="15" spans="1:11" ht="23.25" customHeight="1">
      <c r="A15" s="94"/>
      <c r="B15" s="86" t="s">
        <v>134</v>
      </c>
      <c r="C15" s="294">
        <v>46614</v>
      </c>
      <c r="D15" s="294">
        <v>69167</v>
      </c>
      <c r="E15" s="294">
        <v>72373</v>
      </c>
      <c r="F15" s="298">
        <f>+C15/I15*100</f>
        <v>123.09276717103698</v>
      </c>
      <c r="G15" s="298">
        <f>+D15/J15*100</f>
        <v>142.90111978843848</v>
      </c>
      <c r="H15" s="298">
        <f t="shared" si="5"/>
        <v>116.54830346071469</v>
      </c>
      <c r="I15" s="256">
        <v>37869</v>
      </c>
      <c r="J15" s="256">
        <v>48402</v>
      </c>
      <c r="K15" s="256">
        <v>62097</v>
      </c>
    </row>
    <row r="16" spans="1:11" ht="23.25" customHeight="1">
      <c r="A16" s="94"/>
      <c r="B16" s="88" t="s">
        <v>129</v>
      </c>
      <c r="C16" s="294">
        <v>25527</v>
      </c>
      <c r="D16" s="294">
        <v>38125</v>
      </c>
      <c r="E16" s="294">
        <v>37627</v>
      </c>
      <c r="F16" s="298">
        <f t="shared" ref="F16:F17" si="6">+C16/I16*100</f>
        <v>174.22194922194922</v>
      </c>
      <c r="G16" s="298">
        <f t="shared" ref="G16:G17" si="7">+D16/J16*100</f>
        <v>196.04566257006221</v>
      </c>
      <c r="H16" s="298">
        <f t="shared" ref="H16:H17" si="8">+E16/K16*100</f>
        <v>157.93737407656147</v>
      </c>
      <c r="I16" s="256">
        <v>14652</v>
      </c>
      <c r="J16" s="256">
        <v>19447</v>
      </c>
      <c r="K16" s="256">
        <v>23824</v>
      </c>
    </row>
    <row r="17" spans="1:11" ht="23.25" customHeight="1">
      <c r="A17" s="94"/>
      <c r="B17" s="88" t="s">
        <v>135</v>
      </c>
      <c r="C17" s="295">
        <v>4176</v>
      </c>
      <c r="D17" s="295">
        <v>0</v>
      </c>
      <c r="E17" s="295">
        <v>0</v>
      </c>
      <c r="F17" s="298">
        <f t="shared" si="6"/>
        <v>15.430091634643809</v>
      </c>
      <c r="G17" s="298">
        <f t="shared" si="7"/>
        <v>0</v>
      </c>
      <c r="H17" s="298">
        <f t="shared" si="8"/>
        <v>0</v>
      </c>
      <c r="I17" s="256">
        <v>27064</v>
      </c>
      <c r="J17" s="256">
        <v>56629</v>
      </c>
      <c r="K17" s="256">
        <v>79210</v>
      </c>
    </row>
    <row r="18" spans="1:11" ht="23.25" customHeight="1">
      <c r="A18" s="95"/>
      <c r="B18" s="86" t="s">
        <v>133</v>
      </c>
      <c r="C18" s="301"/>
      <c r="D18" s="301"/>
      <c r="E18" s="301"/>
      <c r="F18" s="298"/>
      <c r="G18" s="302"/>
      <c r="H18" s="300"/>
      <c r="I18" s="256"/>
      <c r="J18" s="256"/>
      <c r="K18" s="256"/>
    </row>
    <row r="19" spans="1:11" ht="23.25" customHeight="1">
      <c r="A19" s="80" t="s">
        <v>30</v>
      </c>
      <c r="B19" s="89"/>
      <c r="C19" s="263"/>
      <c r="D19" s="263"/>
      <c r="E19" s="263"/>
      <c r="F19" s="264"/>
      <c r="G19" s="264"/>
      <c r="H19" s="264"/>
    </row>
    <row r="20" spans="1:11" ht="23.25" customHeight="1">
      <c r="A20" s="95"/>
      <c r="B20" s="86" t="s">
        <v>136</v>
      </c>
      <c r="C20" s="257"/>
      <c r="D20" s="258"/>
      <c r="E20" s="258"/>
      <c r="F20" s="259"/>
      <c r="G20" s="259"/>
      <c r="H20" s="264"/>
    </row>
    <row r="21" spans="1:11" ht="23.25" customHeight="1">
      <c r="A21" s="95"/>
      <c r="B21" s="88" t="s">
        <v>129</v>
      </c>
      <c r="C21" s="260"/>
      <c r="D21" s="261"/>
      <c r="E21" s="261"/>
      <c r="F21" s="262"/>
      <c r="G21" s="262"/>
      <c r="H21" s="264"/>
    </row>
    <row r="22" spans="1:11" ht="23.25" customHeight="1">
      <c r="A22" s="95"/>
      <c r="B22" s="88" t="s">
        <v>137</v>
      </c>
      <c r="C22" s="265"/>
      <c r="D22" s="265"/>
      <c r="E22" s="265"/>
      <c r="F22" s="265"/>
      <c r="G22" s="265"/>
      <c r="H22" s="265"/>
    </row>
    <row r="23" spans="1:11" ht="23.25" customHeight="1">
      <c r="A23" s="97"/>
      <c r="B23" s="98" t="s">
        <v>133</v>
      </c>
      <c r="C23" s="266"/>
      <c r="D23" s="266"/>
      <c r="E23" s="266"/>
      <c r="F23" s="266"/>
      <c r="G23" s="266"/>
      <c r="H23" s="266"/>
    </row>
  </sheetData>
  <mergeCells count="6">
    <mergeCell ref="I4:K4"/>
    <mergeCell ref="F4:H4"/>
    <mergeCell ref="C4:C5"/>
    <mergeCell ref="A4:B5"/>
    <mergeCell ref="D4:D5"/>
    <mergeCell ref="E4:E5"/>
  </mergeCells>
  <pageMargins left="0.86" right="0.37" top="0.57999999999999996"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23"/>
  <sheetViews>
    <sheetView workbookViewId="0">
      <selection activeCell="F11" sqref="F11"/>
    </sheetView>
  </sheetViews>
  <sheetFormatPr defaultColWidth="9.140625" defaultRowHeight="15.75"/>
  <cols>
    <col min="1" max="1" width="1.85546875" style="3" customWidth="1"/>
    <col min="2" max="2" width="30.85546875" style="3" customWidth="1"/>
    <col min="3" max="4" width="10.85546875" style="3" customWidth="1"/>
    <col min="5" max="5" width="12.7109375" style="3" customWidth="1"/>
    <col min="6" max="6" width="9.5703125" style="3" customWidth="1"/>
    <col min="7" max="7" width="12.85546875" style="3" customWidth="1"/>
    <col min="8" max="8" width="9.140625" style="3"/>
    <col min="9" max="9" width="11.28515625" style="3" bestFit="1" customWidth="1"/>
    <col min="10" max="16384" width="9.140625" style="3"/>
  </cols>
  <sheetData>
    <row r="1" spans="1:7" ht="24" customHeight="1">
      <c r="A1" s="16" t="s">
        <v>176</v>
      </c>
      <c r="B1" s="8"/>
    </row>
    <row r="2" spans="1:7" ht="20.100000000000001" customHeight="1">
      <c r="A2" s="448" t="s">
        <v>246</v>
      </c>
      <c r="B2" s="448"/>
    </row>
    <row r="3" spans="1:7" ht="20.100000000000001" customHeight="1">
      <c r="A3" s="17"/>
      <c r="B3" s="6"/>
      <c r="C3" s="6"/>
      <c r="D3" s="6"/>
      <c r="E3" s="6"/>
      <c r="F3" s="457"/>
      <c r="G3" s="457"/>
    </row>
    <row r="4" spans="1:7" s="84" customFormat="1" ht="34.5" customHeight="1">
      <c r="A4" s="453"/>
      <c r="B4" s="454"/>
      <c r="C4" s="451" t="s">
        <v>242</v>
      </c>
      <c r="D4" s="451" t="s">
        <v>249</v>
      </c>
      <c r="E4" s="451" t="s">
        <v>250</v>
      </c>
      <c r="F4" s="449" t="s">
        <v>151</v>
      </c>
      <c r="G4" s="450"/>
    </row>
    <row r="5" spans="1:7" s="84" customFormat="1" ht="65.25" customHeight="1">
      <c r="A5" s="455"/>
      <c r="B5" s="456"/>
      <c r="C5" s="452"/>
      <c r="D5" s="452"/>
      <c r="E5" s="452"/>
      <c r="F5" s="142" t="s">
        <v>175</v>
      </c>
      <c r="G5" s="141" t="s">
        <v>53</v>
      </c>
    </row>
    <row r="6" spans="1:7" s="84" customFormat="1" ht="24.75" customHeight="1">
      <c r="A6" s="108" t="s">
        <v>2</v>
      </c>
      <c r="B6" s="109"/>
      <c r="C6" s="131">
        <f>+SUM(C8:C19)</f>
        <v>364214.89999999997</v>
      </c>
      <c r="D6" s="131">
        <f t="shared" ref="D6:E6" si="0">+SUM(D8:D19)</f>
        <v>378436</v>
      </c>
      <c r="E6" s="131">
        <f t="shared" si="0"/>
        <v>3325621.5</v>
      </c>
      <c r="F6" s="129">
        <v>110.95415601649144</v>
      </c>
      <c r="G6" s="129">
        <v>109.19833390215308</v>
      </c>
    </row>
    <row r="7" spans="1:7" s="84" customFormat="1" ht="24.75" customHeight="1">
      <c r="A7" s="110" t="s">
        <v>5</v>
      </c>
      <c r="B7" s="111"/>
      <c r="C7" s="117"/>
      <c r="D7" s="117"/>
      <c r="E7" s="117"/>
      <c r="F7" s="83"/>
      <c r="G7" s="83"/>
    </row>
    <row r="8" spans="1:7" s="84" customFormat="1" ht="24.75" customHeight="1">
      <c r="A8" s="94"/>
      <c r="B8" s="118" t="s">
        <v>20</v>
      </c>
      <c r="C8" s="117">
        <v>114571.3</v>
      </c>
      <c r="D8" s="117">
        <v>118419.1</v>
      </c>
      <c r="E8" s="117">
        <v>977460.8</v>
      </c>
      <c r="F8" s="120">
        <v>116.99006633966104</v>
      </c>
      <c r="G8" s="120">
        <v>104.88674888686822</v>
      </c>
    </row>
    <row r="9" spans="1:7" s="84" customFormat="1" ht="24.75" customHeight="1">
      <c r="A9" s="94"/>
      <c r="B9" s="118" t="s">
        <v>21</v>
      </c>
      <c r="C9" s="117">
        <v>22592.7</v>
      </c>
      <c r="D9" s="117">
        <v>23944.6</v>
      </c>
      <c r="E9" s="117">
        <v>218000.5</v>
      </c>
      <c r="F9" s="120">
        <v>115.51702511554308</v>
      </c>
      <c r="G9" s="120">
        <v>106.77615605740233</v>
      </c>
    </row>
    <row r="10" spans="1:7" s="84" customFormat="1" ht="31.5" customHeight="1">
      <c r="A10" s="94"/>
      <c r="B10" s="119" t="s">
        <v>19</v>
      </c>
      <c r="C10" s="117">
        <v>37851.5</v>
      </c>
      <c r="D10" s="117">
        <v>40184.5</v>
      </c>
      <c r="E10" s="117">
        <v>325824.40000000002</v>
      </c>
      <c r="F10" s="120">
        <v>95.587028451677824</v>
      </c>
      <c r="G10" s="120">
        <v>101.03962546814157</v>
      </c>
    </row>
    <row r="11" spans="1:7" s="84" customFormat="1" ht="24.75" customHeight="1">
      <c r="A11" s="94"/>
      <c r="B11" s="112" t="s">
        <v>138</v>
      </c>
      <c r="C11" s="117">
        <v>3421.7</v>
      </c>
      <c r="D11" s="117">
        <v>3541.2</v>
      </c>
      <c r="E11" s="117">
        <v>29059.8</v>
      </c>
      <c r="F11" s="120">
        <v>116.31084543125534</v>
      </c>
      <c r="G11" s="120">
        <v>101.95848654110648</v>
      </c>
    </row>
    <row r="12" spans="1:7" s="84" customFormat="1" ht="24.75" customHeight="1">
      <c r="A12" s="94"/>
      <c r="B12" s="112" t="s">
        <v>139</v>
      </c>
      <c r="C12" s="117">
        <v>44094.9</v>
      </c>
      <c r="D12" s="117">
        <v>46257.5</v>
      </c>
      <c r="E12" s="117">
        <v>422507.6</v>
      </c>
      <c r="F12" s="120">
        <v>112.41873746886202</v>
      </c>
      <c r="G12" s="120">
        <v>105.32916079472352</v>
      </c>
    </row>
    <row r="13" spans="1:7" s="84" customFormat="1" ht="24.75" customHeight="1">
      <c r="A13" s="94"/>
      <c r="B13" s="112" t="s">
        <v>140</v>
      </c>
      <c r="C13" s="117">
        <v>10037</v>
      </c>
      <c r="D13" s="117">
        <v>10525</v>
      </c>
      <c r="E13" s="117">
        <v>84897</v>
      </c>
      <c r="F13" s="120">
        <v>108.22622107969151</v>
      </c>
      <c r="G13" s="120">
        <v>104.38326857817341</v>
      </c>
    </row>
    <row r="14" spans="1:7" s="84" customFormat="1" ht="24.75" customHeight="1">
      <c r="A14" s="94"/>
      <c r="B14" s="112" t="s">
        <v>141</v>
      </c>
      <c r="C14" s="117">
        <v>28506</v>
      </c>
      <c r="D14" s="117">
        <v>29356.3</v>
      </c>
      <c r="E14" s="117">
        <v>260349.4</v>
      </c>
      <c r="F14" s="120">
        <v>107.63869027976386</v>
      </c>
      <c r="G14" s="120">
        <v>107.35229901859115</v>
      </c>
    </row>
    <row r="15" spans="1:7" s="84" customFormat="1" ht="24.75" customHeight="1">
      <c r="A15" s="113"/>
      <c r="B15" s="112" t="s">
        <v>142</v>
      </c>
      <c r="C15" s="117">
        <v>68375</v>
      </c>
      <c r="D15" s="117">
        <v>70140</v>
      </c>
      <c r="E15" s="117">
        <v>679587.5</v>
      </c>
      <c r="F15" s="120">
        <v>108.779096547264</v>
      </c>
      <c r="G15" s="120">
        <v>126.76995735518979</v>
      </c>
    </row>
    <row r="16" spans="1:7" s="84" customFormat="1" ht="24.75" customHeight="1">
      <c r="A16" s="113"/>
      <c r="B16" s="112" t="s">
        <v>143</v>
      </c>
      <c r="C16" s="117">
        <v>5976</v>
      </c>
      <c r="D16" s="117">
        <v>6103</v>
      </c>
      <c r="E16" s="117">
        <v>56595.5</v>
      </c>
      <c r="F16" s="120">
        <v>115.17267408945085</v>
      </c>
      <c r="G16" s="120">
        <v>111.00857148461252</v>
      </c>
    </row>
    <row r="17" spans="1:7" s="84" customFormat="1" ht="24.75" customHeight="1">
      <c r="A17" s="113"/>
      <c r="B17" s="112" t="s">
        <v>145</v>
      </c>
      <c r="C17" s="117">
        <v>936.8</v>
      </c>
      <c r="D17" s="117">
        <v>902</v>
      </c>
      <c r="E17" s="117">
        <v>8762.1</v>
      </c>
      <c r="F17" s="120">
        <v>64.798850574712645</v>
      </c>
      <c r="G17" s="120">
        <v>95.522632129775005</v>
      </c>
    </row>
    <row r="18" spans="1:7" s="84" customFormat="1" ht="24.75" customHeight="1">
      <c r="A18" s="113"/>
      <c r="B18" s="112" t="s">
        <v>144</v>
      </c>
      <c r="C18" s="117">
        <v>21471.9</v>
      </c>
      <c r="D18" s="117">
        <v>22467.5</v>
      </c>
      <c r="E18" s="117">
        <v>202932.6</v>
      </c>
      <c r="F18" s="120">
        <v>123.83154390528892</v>
      </c>
      <c r="G18" s="120">
        <v>113.19354772134878</v>
      </c>
    </row>
    <row r="19" spans="1:7" s="84" customFormat="1" ht="30.75" customHeight="1">
      <c r="A19" s="113"/>
      <c r="B19" s="119" t="s">
        <v>146</v>
      </c>
      <c r="C19" s="117">
        <v>6380.1</v>
      </c>
      <c r="D19" s="117">
        <v>6595.3</v>
      </c>
      <c r="E19" s="117">
        <v>59644.3</v>
      </c>
      <c r="F19" s="120">
        <v>100.22033795283247</v>
      </c>
      <c r="G19" s="120">
        <v>102.95570669060277</v>
      </c>
    </row>
    <row r="20" spans="1:7" s="84" customFormat="1" ht="4.5" customHeight="1">
      <c r="A20" s="114"/>
      <c r="B20" s="115"/>
      <c r="C20" s="116"/>
      <c r="D20" s="116"/>
      <c r="E20" s="116"/>
      <c r="F20" s="101"/>
      <c r="G20" s="101"/>
    </row>
    <row r="21" spans="1:7" ht="4.5" customHeight="1">
      <c r="A21" s="19"/>
    </row>
    <row r="22" spans="1:7" ht="4.5" customHeight="1">
      <c r="A22" s="19"/>
    </row>
    <row r="23" spans="1:7">
      <c r="A23" s="18"/>
    </row>
  </sheetData>
  <mergeCells count="7">
    <mergeCell ref="A2:B2"/>
    <mergeCell ref="F4:G4"/>
    <mergeCell ref="C4:C5"/>
    <mergeCell ref="A4:B5"/>
    <mergeCell ref="D4:D5"/>
    <mergeCell ref="E4:E5"/>
    <mergeCell ref="F3:G3"/>
  </mergeCells>
  <phoneticPr fontId="3" type="noConversion"/>
  <pageMargins left="0.99" right="0.39" top="0.43"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SX NN</vt:lpstr>
      <vt:lpstr>IIP tháng</vt:lpstr>
      <vt:lpstr>IIP quý</vt:lpstr>
      <vt:lpstr>SPCN</vt:lpstr>
      <vt:lpstr>SPCN quý</vt:lpstr>
      <vt:lpstr>VĐTTXH</vt:lpstr>
      <vt:lpstr>VĐTNSNN tháng</vt:lpstr>
      <vt:lpstr>VĐTNSNN quý</vt:lpstr>
      <vt:lpstr>DTBL tháng</vt:lpstr>
      <vt:lpstr>DTBL quý</vt:lpstr>
      <vt:lpstr>DTLT tháng</vt:lpstr>
      <vt:lpstr>DTLT quý</vt:lpstr>
      <vt:lpstr>CPI </vt:lpstr>
      <vt:lpstr>DTVT tháng</vt:lpstr>
      <vt:lpstr>DTVT quý</vt:lpstr>
      <vt:lpstr>VT tháng</vt:lpstr>
      <vt:lpstr>VT quý</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2019-09-25T03:02:10Z</cp:lastPrinted>
  <dcterms:created xsi:type="dcterms:W3CDTF">2012-04-04T08:13:05Z</dcterms:created>
  <dcterms:modified xsi:type="dcterms:W3CDTF">2019-09-25T07:12:49Z</dcterms:modified>
</cp:coreProperties>
</file>